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J:\- Hospitals - Medical - Dental\2443 - Hontas MOB Addition\Documents\Engineering\"/>
    </mc:Choice>
  </mc:AlternateContent>
  <xr:revisionPtr revIDLastSave="0" documentId="13_ncr:1_{783AFC4C-BDBD-4625-92B9-3D0DCC81D98B}" xr6:coauthVersionLast="46" xr6:coauthVersionMax="46" xr10:uidLastSave="{00000000-0000-0000-0000-000000000000}"/>
  <bookViews>
    <workbookView xWindow="45" yWindow="150" windowWidth="28590" windowHeight="15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1" l="1"/>
  <c r="V2" i="1"/>
  <c r="U3" i="1"/>
  <c r="U2" i="1"/>
  <c r="T3" i="1"/>
  <c r="T8" i="1" s="1"/>
  <c r="T15" i="1" s="1"/>
  <c r="T19" i="1" s="1"/>
  <c r="T2" i="1"/>
  <c r="S3" i="1"/>
  <c r="S8" i="1" s="1"/>
  <c r="S15" i="1" s="1"/>
  <c r="S19" i="1" s="1"/>
  <c r="S2" i="1"/>
  <c r="R3" i="1"/>
  <c r="R2" i="1"/>
  <c r="H30" i="1"/>
  <c r="B35" i="1" s="1"/>
  <c r="B42" i="1" s="1"/>
  <c r="C46" i="1" s="1"/>
  <c r="H3" i="1"/>
  <c r="B8" i="1" s="1"/>
  <c r="B15" i="1" s="1"/>
  <c r="R8" i="1" l="1"/>
  <c r="R15" i="1" s="1"/>
  <c r="R19" i="1" s="1"/>
  <c r="S44" i="1"/>
  <c r="S46" i="1" s="1"/>
  <c r="V8" i="1"/>
  <c r="V15" i="1" s="1"/>
  <c r="V19" i="1" s="1"/>
  <c r="U8" i="1"/>
  <c r="U15" i="1" s="1"/>
  <c r="U19" i="1" s="1"/>
  <c r="C22" i="1"/>
  <c r="C19" i="1"/>
  <c r="O22" i="1" l="1"/>
</calcChain>
</file>

<file path=xl/sharedStrings.xml><?xml version="1.0" encoding="utf-8"?>
<sst xmlns="http://schemas.openxmlformats.org/spreadsheetml/2006/main" count="66" uniqueCount="23">
  <si>
    <t>ft</t>
  </si>
  <si>
    <t>Total Building Perimeter measured with indents =</t>
  </si>
  <si>
    <t>Building Perimeter facing Open Space =</t>
  </si>
  <si>
    <t>P =</t>
  </si>
  <si>
    <t>F =</t>
  </si>
  <si>
    <t xml:space="preserve">W = </t>
  </si>
  <si>
    <t>Eqn 5-5</t>
  </si>
  <si>
    <r>
      <t>I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(F/P - 0.25) X W/30</t>
    </r>
  </si>
  <si>
    <r>
      <t>I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</t>
    </r>
  </si>
  <si>
    <t>Eqn 5-1</t>
  </si>
  <si>
    <r>
      <t>A</t>
    </r>
    <r>
      <rPr>
        <i/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 [A</t>
    </r>
    <r>
      <rPr>
        <i/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+ (NS X I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)]</t>
    </r>
  </si>
  <si>
    <r>
      <t>A</t>
    </r>
    <r>
      <rPr>
        <i/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 </t>
    </r>
  </si>
  <si>
    <t>NS =</t>
  </si>
  <si>
    <r>
      <t>A</t>
    </r>
    <r>
      <rPr>
        <i/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</si>
  <si>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t>s.f.</t>
  </si>
  <si>
    <t xml:space="preserve">Exisiting Area = </t>
  </si>
  <si>
    <t>Required Reductin =</t>
  </si>
  <si>
    <t>Length -2</t>
  </si>
  <si>
    <t>Length -3</t>
  </si>
  <si>
    <t>Length -4</t>
  </si>
  <si>
    <t>Length -5</t>
  </si>
  <si>
    <t xml:space="preserve">(74.66*2)+(179.16*2) = </t>
  </si>
  <si>
    <t xml:space="preserve">(74.66*2)+(179.16*1)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</si>
</sst>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workbookViewId="0">
      <selection activeCell="V4" sqref="V4"/>
    </sheetView>
  </sheetViews>
  <sheetFormatPr defaultRowHeight="15" x14ac:dyDescent="0.25"/>
  <sheetData>
    <row r="1" spans="1:22" x14ac:dyDescent="0.25">
      <c r="S1" t="s">
        <v>17</v>
      </c>
      <c r="T1" t="s">
        <v>18</v>
      </c>
      <c r="U1" t="s">
        <v>19</v>
      </c>
      <c r="V1" t="s">
        <v>20</v>
      </c>
    </row>
    <row r="2" spans="1:22" x14ac:dyDescent="0.25">
      <c r="A2" t="s">
        <v>3</v>
      </c>
      <c r="B2" t="s">
        <v>1</v>
      </c>
      <c r="H2">
        <v>539.41999999999996</v>
      </c>
      <c r="I2" t="s">
        <v>0</v>
      </c>
      <c r="N2" t="s">
        <v>3</v>
      </c>
      <c r="O2" t="s">
        <v>21</v>
      </c>
      <c r="R2">
        <f>(74.66*2)+(179.16*2)</f>
        <v>507.64</v>
      </c>
      <c r="S2">
        <f>(74.66*2)+(177.16*2)</f>
        <v>503.64</v>
      </c>
      <c r="T2">
        <f>(74.66*2)+(176.16*2)</f>
        <v>501.64</v>
      </c>
      <c r="U2">
        <f>(74.66*2)+(175.16*2)</f>
        <v>499.64</v>
      </c>
      <c r="V2">
        <f>(74.66*2)+(174.16*2)</f>
        <v>497.64</v>
      </c>
    </row>
    <row r="3" spans="1:22" x14ac:dyDescent="0.25">
      <c r="A3" t="s">
        <v>4</v>
      </c>
      <c r="B3" t="s">
        <v>2</v>
      </c>
      <c r="H3">
        <f>H2-186.25</f>
        <v>353.16999999999996</v>
      </c>
      <c r="I3" t="s">
        <v>0</v>
      </c>
      <c r="N3" t="s">
        <v>4</v>
      </c>
      <c r="O3" t="s">
        <v>22</v>
      </c>
      <c r="R3">
        <f>(74.66*2)+(179.16*1)</f>
        <v>328.48</v>
      </c>
      <c r="S3">
        <f>(74.66*2)+(177.16*1)</f>
        <v>326.48</v>
      </c>
      <c r="T3">
        <f>(74.66*2)+(176.16*1)</f>
        <v>325.48</v>
      </c>
      <c r="U3">
        <f>(74.66*2)+(175.16*1)</f>
        <v>324.48</v>
      </c>
      <c r="V3">
        <f>(74.66*2)+(174.16*1)</f>
        <v>323.48</v>
      </c>
    </row>
    <row r="4" spans="1:22" x14ac:dyDescent="0.25">
      <c r="A4" t="s">
        <v>5</v>
      </c>
      <c r="H4">
        <v>30</v>
      </c>
      <c r="I4" t="s">
        <v>0</v>
      </c>
      <c r="N4" t="s">
        <v>5</v>
      </c>
      <c r="R4">
        <v>30</v>
      </c>
      <c r="S4">
        <v>30</v>
      </c>
      <c r="T4">
        <v>30</v>
      </c>
      <c r="U4">
        <v>30</v>
      </c>
      <c r="V4">
        <v>30</v>
      </c>
    </row>
    <row r="6" spans="1:22" x14ac:dyDescent="0.25">
      <c r="A6" t="s">
        <v>6</v>
      </c>
      <c r="N6" t="s">
        <v>6</v>
      </c>
    </row>
    <row r="7" spans="1:22" ht="18" x14ac:dyDescent="0.35">
      <c r="A7" t="s">
        <v>7</v>
      </c>
      <c r="N7" t="s">
        <v>7</v>
      </c>
    </row>
    <row r="8" spans="1:22" ht="18" x14ac:dyDescent="0.35">
      <c r="A8" t="s">
        <v>8</v>
      </c>
      <c r="B8">
        <f>((H3/H2)-0.25)*H4/30</f>
        <v>0.40472173816321233</v>
      </c>
      <c r="N8" t="s">
        <v>8</v>
      </c>
      <c r="R8">
        <f>((R3/R2)-0.25)</f>
        <v>0.39707272870538179</v>
      </c>
      <c r="S8">
        <f t="shared" ref="S8:T8" si="0">((S3/S2)-0.25)</f>
        <v>0.39824080692558184</v>
      </c>
      <c r="T8">
        <f t="shared" si="0"/>
        <v>0.39883183159237701</v>
      </c>
      <c r="U8">
        <f t="shared" ref="U8:V8" si="1">((U3/U2)-0.25)</f>
        <v>0.3994275878632616</v>
      </c>
      <c r="V8">
        <f t="shared" si="1"/>
        <v>0.40002813278675353</v>
      </c>
    </row>
    <row r="10" spans="1:22" ht="18" x14ac:dyDescent="0.35">
      <c r="A10" t="s">
        <v>13</v>
      </c>
      <c r="B10" s="1">
        <v>9000</v>
      </c>
      <c r="C10" t="s">
        <v>14</v>
      </c>
      <c r="N10" t="s">
        <v>13</v>
      </c>
      <c r="O10" s="1">
        <v>9000</v>
      </c>
      <c r="P10" t="s">
        <v>14</v>
      </c>
    </row>
    <row r="11" spans="1:22" x14ac:dyDescent="0.25">
      <c r="A11" t="s">
        <v>12</v>
      </c>
      <c r="B11" s="1">
        <v>9000</v>
      </c>
      <c r="C11" t="s">
        <v>14</v>
      </c>
      <c r="N11" t="s">
        <v>12</v>
      </c>
      <c r="O11" s="1">
        <v>9000</v>
      </c>
      <c r="P11" t="s">
        <v>14</v>
      </c>
    </row>
    <row r="13" spans="1:22" x14ac:dyDescent="0.25">
      <c r="A13" t="s">
        <v>9</v>
      </c>
      <c r="N13" t="s">
        <v>9</v>
      </c>
    </row>
    <row r="14" spans="1:22" ht="18" x14ac:dyDescent="0.35">
      <c r="A14" t="s">
        <v>10</v>
      </c>
      <c r="N14" t="s">
        <v>10</v>
      </c>
    </row>
    <row r="15" spans="1:22" ht="18" x14ac:dyDescent="0.35">
      <c r="A15" t="s">
        <v>11</v>
      </c>
      <c r="B15">
        <f>B10+(B11*B8)</f>
        <v>12642.495643468912</v>
      </c>
      <c r="C15" t="s">
        <v>14</v>
      </c>
      <c r="N15" t="s">
        <v>11</v>
      </c>
      <c r="P15" t="s">
        <v>14</v>
      </c>
      <c r="R15">
        <f>O10+(O11*R8)</f>
        <v>12573.654558348437</v>
      </c>
      <c r="S15">
        <f>O10+(O11*S8)</f>
        <v>12584.167262330237</v>
      </c>
      <c r="T15">
        <f>O10+(O11*T8)</f>
        <v>12589.486484331394</v>
      </c>
      <c r="U15">
        <f>O10+(O11*U8)</f>
        <v>12594.848290769354</v>
      </c>
      <c r="V15">
        <f>O10+(O11*V8)</f>
        <v>12600.253195080782</v>
      </c>
    </row>
    <row r="17" spans="1:22" x14ac:dyDescent="0.25">
      <c r="A17" t="s">
        <v>15</v>
      </c>
      <c r="C17">
        <v>12720.3</v>
      </c>
      <c r="D17" t="s">
        <v>14</v>
      </c>
    </row>
    <row r="19" spans="1:22" x14ac:dyDescent="0.25">
      <c r="A19" t="s">
        <v>16</v>
      </c>
      <c r="C19">
        <f>C17-B15</f>
        <v>77.804356531087251</v>
      </c>
      <c r="R19">
        <f>$C$17-R15</f>
        <v>146.64544165156258</v>
      </c>
      <c r="S19">
        <f t="shared" ref="S19:V19" si="2">$C$17-S15</f>
        <v>136.13273766976272</v>
      </c>
      <c r="T19">
        <f t="shared" si="2"/>
        <v>130.81351566860576</v>
      </c>
      <c r="U19">
        <f t="shared" si="2"/>
        <v>125.45170923064506</v>
      </c>
      <c r="V19">
        <f t="shared" si="2"/>
        <v>120.04680491921681</v>
      </c>
    </row>
    <row r="21" spans="1:22" x14ac:dyDescent="0.25">
      <c r="C21">
        <v>12646</v>
      </c>
      <c r="D21" t="s">
        <v>14</v>
      </c>
    </row>
    <row r="22" spans="1:22" x14ac:dyDescent="0.25">
      <c r="A22" t="s">
        <v>16</v>
      </c>
      <c r="C22">
        <f>C21-B15</f>
        <v>3.5043565310879785</v>
      </c>
      <c r="O22">
        <f>C21-R15</f>
        <v>72.345441651563306</v>
      </c>
    </row>
    <row r="29" spans="1:22" x14ac:dyDescent="0.25">
      <c r="A29" t="s">
        <v>3</v>
      </c>
      <c r="B29" t="s">
        <v>1</v>
      </c>
      <c r="H29">
        <v>535.16</v>
      </c>
    </row>
    <row r="30" spans="1:22" x14ac:dyDescent="0.25">
      <c r="A30" t="s">
        <v>4</v>
      </c>
      <c r="B30" t="s">
        <v>2</v>
      </c>
      <c r="H30">
        <f>H29-184.25</f>
        <v>350.90999999999997</v>
      </c>
    </row>
    <row r="31" spans="1:22" x14ac:dyDescent="0.25">
      <c r="A31" t="s">
        <v>5</v>
      </c>
      <c r="H31">
        <v>30</v>
      </c>
    </row>
    <row r="33" spans="1:20" x14ac:dyDescent="0.25">
      <c r="A33" t="s">
        <v>6</v>
      </c>
    </row>
    <row r="34" spans="1:20" ht="18" x14ac:dyDescent="0.35">
      <c r="A34" t="s">
        <v>7</v>
      </c>
    </row>
    <row r="35" spans="1:20" ht="18" x14ac:dyDescent="0.35">
      <c r="A35" t="s">
        <v>8</v>
      </c>
      <c r="B35">
        <f>((H30/H29)-0.25)*H31/30</f>
        <v>0.40571044173705062</v>
      </c>
    </row>
    <row r="37" spans="1:20" ht="18" x14ac:dyDescent="0.35">
      <c r="A37" t="s">
        <v>13</v>
      </c>
      <c r="B37" s="1">
        <v>9000</v>
      </c>
      <c r="C37" t="s">
        <v>14</v>
      </c>
    </row>
    <row r="38" spans="1:20" x14ac:dyDescent="0.25">
      <c r="A38" t="s">
        <v>12</v>
      </c>
      <c r="B38" s="1">
        <v>9000</v>
      </c>
      <c r="C38" t="s">
        <v>14</v>
      </c>
    </row>
    <row r="40" spans="1:20" x14ac:dyDescent="0.25">
      <c r="A40" t="s">
        <v>9</v>
      </c>
    </row>
    <row r="41" spans="1:20" ht="18" x14ac:dyDescent="0.35">
      <c r="A41" t="s">
        <v>10</v>
      </c>
    </row>
    <row r="42" spans="1:20" ht="18" x14ac:dyDescent="0.35">
      <c r="A42" t="s">
        <v>11</v>
      </c>
      <c r="B42">
        <f>B37+(B38*B35)</f>
        <v>12651.393975633455</v>
      </c>
      <c r="C42" t="s">
        <v>14</v>
      </c>
    </row>
    <row r="44" spans="1:20" x14ac:dyDescent="0.25">
      <c r="A44" t="s">
        <v>15</v>
      </c>
      <c r="C44">
        <v>12586.5</v>
      </c>
      <c r="D44" t="s">
        <v>14</v>
      </c>
      <c r="S44" s="2">
        <f>O10+(O11*S8)</f>
        <v>12584.167262330237</v>
      </c>
      <c r="T44" t="s">
        <v>14</v>
      </c>
    </row>
    <row r="46" spans="1:20" x14ac:dyDescent="0.25">
      <c r="A46" t="s">
        <v>16</v>
      </c>
      <c r="C46" s="2">
        <f>C44-B42</f>
        <v>-64.893975633454829</v>
      </c>
      <c r="D46" t="s">
        <v>14</v>
      </c>
      <c r="S46" s="2">
        <f>C44-S44</f>
        <v>2.3327376697634463</v>
      </c>
      <c r="T46" t="s">
        <v>14</v>
      </c>
    </row>
  </sheetData>
  <pageMargins left="0.7" right="0.7" top="0.75" bottom="0.75" header="0.3" footer="0.3"/>
  <pageSetup paperSize="1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2021-10-08T14:13:03Z</dcterms:modified>
</cp:coreProperties>
</file>