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55" yWindow="120" windowWidth="18900" windowHeight="12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24519"/>
</workbook>
</file>

<file path=xl/calcChain.xml><?xml version="1.0" encoding="utf-8"?>
<calcChain xmlns="http://schemas.openxmlformats.org/spreadsheetml/2006/main">
  <c r="E17" i="2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E19" s="1"/>
  <c r="D6"/>
  <c r="D19" s="1"/>
  <c r="C6"/>
  <c r="C19" s="1"/>
  <c r="B6"/>
  <c r="B19" s="1"/>
  <c r="E33" i="1"/>
  <c r="E31"/>
  <c r="E25"/>
  <c r="E27"/>
  <c r="C23"/>
  <c r="G23"/>
  <c r="F23"/>
  <c r="E23"/>
  <c r="D23"/>
</calcChain>
</file>

<file path=xl/sharedStrings.xml><?xml version="1.0" encoding="utf-8"?>
<sst xmlns="http://schemas.openxmlformats.org/spreadsheetml/2006/main" count="44" uniqueCount="39">
  <si>
    <t>Flooding Source and Location</t>
  </si>
  <si>
    <t>Drainage
Area
(sq.mi)</t>
  </si>
  <si>
    <t>Dan Dabaillion Coulee (Francois Coulee)</t>
  </si>
  <si>
    <t>At confluence with Vermilion River</t>
  </si>
  <si>
    <t>At Louisiana Avenue</t>
  </si>
  <si>
    <t>At I-10</t>
  </si>
  <si>
    <t>At Moss Street</t>
  </si>
  <si>
    <t>At I-49</t>
  </si>
  <si>
    <t>At W. Pont Des Mouton Road</t>
  </si>
  <si>
    <t>At E. Butcher Switch Road</t>
  </si>
  <si>
    <t>At Amesbury Drive</t>
  </si>
  <si>
    <t>At E. Gloria Switch Road</t>
  </si>
  <si>
    <t>At Thoroughbred Drive</t>
  </si>
  <si>
    <t>At Guidry Lane</t>
  </si>
  <si>
    <t>Average =</t>
  </si>
  <si>
    <t>Drianage analysis data from the Preliminary FIS Report 12-19-2014  for the Dan Dabaillion Coulee</t>
  </si>
  <si>
    <t>Average Peak Discharges (cfs) / sq. ft.</t>
  </si>
  <si>
    <t>10% Annual Chance   (10yr Recurrence Interval)</t>
  </si>
  <si>
    <t>2% Annual Chance   (50yr Recurrence Interval)</t>
  </si>
  <si>
    <t>1% Annual Chance    (100yr Recurrence Interval)</t>
  </si>
  <si>
    <t>0.2% Annual Chance (500yr Recurrence Interval)</t>
  </si>
  <si>
    <t>cfs</t>
  </si>
  <si>
    <t>1% Annual Chance   (100yr Recurrence Interval)</t>
  </si>
  <si>
    <t>0.2% Annual Chance   (500yr Recurrence Interval)</t>
  </si>
  <si>
    <t>2% Annual Chance           (50yr Recurrence Interval)</t>
  </si>
  <si>
    <t>10% Annual Chance            (10yr Recurrence Interval)</t>
  </si>
  <si>
    <t xml:space="preserve">Peak Discharges (cfs) </t>
  </si>
  <si>
    <t>cfs/sq. mile</t>
  </si>
  <si>
    <t>sq. mile</t>
  </si>
  <si>
    <t xml:space="preserve">cfs </t>
  </si>
  <si>
    <t>L3A 100yr avg pre-development cfs flow at the point where it meets the W-12 canal =</t>
  </si>
  <si>
    <t>100yr Recurrence Interval average pre-development cfs flow per sq mile in tested area =</t>
  </si>
  <si>
    <t>Project property 100yr post-development runoff is calculated at =</t>
  </si>
  <si>
    <t>Project property 100yr pre-development runoff is calculated at =</t>
  </si>
  <si>
    <t>100yr net increase of run-ff =</t>
  </si>
  <si>
    <t>L3A 100yr projected flow with project property construction =</t>
  </si>
  <si>
    <t>Tailwater Impact Analysis for the L3A drainage ditch of the Dan Dabaillion Coulee (Francois Coulee) Drainage Basin</t>
  </si>
  <si>
    <t>Discharge Area</t>
  </si>
  <si>
    <t>L3A drainage basin ditch is approximately = 49,256 s.f. therefore approximately =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</si>
</sst>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0"/>
    <numFmt numFmtId="166" formatCode="0.00000000000"/>
    <numFmt numFmtId="167" formatCode="0.000000E+00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1" xfId="0" applyBorder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167" fontId="3" fillId="0" borderId="1" xfId="0" applyNumberFormat="1" applyFont="1" applyBorder="1"/>
    <xf numFmtId="3" fontId="3" fillId="0" borderId="2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4" fontId="3" fillId="0" borderId="3" xfId="0" applyNumberFormat="1" applyFont="1" applyBorder="1"/>
    <xf numFmtId="4" fontId="3" fillId="0" borderId="4" xfId="0" applyNumberFormat="1" applyFont="1" applyFill="1" applyBorder="1"/>
    <xf numFmtId="0" fontId="3" fillId="0" borderId="10" xfId="0" applyFont="1" applyBorder="1"/>
    <xf numFmtId="0" fontId="3" fillId="0" borderId="11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4" fontId="2" fillId="0" borderId="0" xfId="0" applyNumberFormat="1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top"/>
    </xf>
    <xf numFmtId="0" fontId="3" fillId="0" borderId="1" xfId="0" applyFont="1" applyFill="1" applyBorder="1"/>
    <xf numFmtId="0" fontId="3" fillId="0" borderId="1" xfId="0" applyFont="1" applyBorder="1" applyAlignment="1"/>
    <xf numFmtId="4" fontId="3" fillId="0" borderId="1" xfId="0" applyNumberFormat="1" applyFont="1" applyBorder="1" applyAlignment="1"/>
    <xf numFmtId="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workbookViewId="0">
      <selection activeCell="E33" sqref="E33"/>
    </sheetView>
  </sheetViews>
  <sheetFormatPr defaultRowHeight="15"/>
  <cols>
    <col min="1" max="1" width="10.85546875" customWidth="1"/>
    <col min="2" max="2" width="37.42578125" customWidth="1"/>
    <col min="3" max="3" width="10.28515625" customWidth="1"/>
    <col min="4" max="4" width="20" customWidth="1"/>
    <col min="5" max="5" width="18.28515625" customWidth="1"/>
    <col min="6" max="7" width="18.42578125" customWidth="1"/>
    <col min="8" max="8" width="14.28515625" customWidth="1"/>
    <col min="10" max="10" width="17.42578125" customWidth="1"/>
    <col min="11" max="11" width="16.5703125" customWidth="1"/>
    <col min="12" max="12" width="17.28515625" customWidth="1"/>
    <col min="13" max="13" width="16" customWidth="1"/>
    <col min="14" max="14" width="13.7109375" bestFit="1" customWidth="1"/>
  </cols>
  <sheetData>
    <row r="1" spans="1:14" ht="15" customHeight="1">
      <c r="A1" s="46" t="s">
        <v>36</v>
      </c>
      <c r="B1" s="47"/>
      <c r="C1" s="47"/>
      <c r="D1" s="47"/>
      <c r="E1" s="47"/>
      <c r="F1" s="47"/>
      <c r="G1" s="47"/>
      <c r="H1" s="21"/>
      <c r="I1" s="21"/>
      <c r="J1" s="21"/>
      <c r="K1" s="21"/>
      <c r="L1" s="21"/>
      <c r="M1" s="21"/>
    </row>
    <row r="2" spans="1:14" ht="15" customHeight="1">
      <c r="A2" s="46" t="s">
        <v>15</v>
      </c>
      <c r="B2" s="47"/>
      <c r="C2" s="47"/>
      <c r="D2" s="47"/>
      <c r="E2" s="47"/>
      <c r="F2" s="47"/>
      <c r="G2" s="47"/>
      <c r="H2" s="21"/>
      <c r="I2" s="21"/>
      <c r="J2" s="21"/>
      <c r="K2" s="21"/>
      <c r="L2" s="21"/>
      <c r="M2" s="21"/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5.7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5.75">
      <c r="A5" s="4"/>
      <c r="B5" s="4"/>
      <c r="C5" s="4"/>
      <c r="D5" s="52" t="s">
        <v>26</v>
      </c>
      <c r="E5" s="53"/>
      <c r="F5" s="53"/>
      <c r="G5" s="54"/>
      <c r="H5" s="16"/>
    </row>
    <row r="6" spans="1:14" ht="15" customHeight="1">
      <c r="A6" s="50" t="s">
        <v>0</v>
      </c>
      <c r="B6" s="51"/>
      <c r="C6" s="55" t="s">
        <v>1</v>
      </c>
      <c r="D6" s="56" t="s">
        <v>25</v>
      </c>
      <c r="E6" s="57" t="s">
        <v>24</v>
      </c>
      <c r="F6" s="57" t="s">
        <v>22</v>
      </c>
      <c r="G6" s="58" t="s">
        <v>23</v>
      </c>
      <c r="H6" s="17"/>
    </row>
    <row r="7" spans="1:14" ht="16.5" customHeight="1">
      <c r="A7" s="51"/>
      <c r="B7" s="51"/>
      <c r="C7" s="55"/>
      <c r="D7" s="56"/>
      <c r="E7" s="57"/>
      <c r="F7" s="57"/>
      <c r="G7" s="58"/>
      <c r="H7" s="17"/>
    </row>
    <row r="8" spans="1:14" ht="17.25" customHeight="1">
      <c r="A8" s="51" t="s">
        <v>2</v>
      </c>
      <c r="B8" s="51"/>
      <c r="C8" s="55"/>
      <c r="D8" s="56"/>
      <c r="E8" s="57"/>
      <c r="F8" s="57"/>
      <c r="G8" s="58"/>
      <c r="H8" s="17"/>
    </row>
    <row r="9" spans="1:14" ht="30.75" customHeight="1">
      <c r="A9" s="5" t="s">
        <v>37</v>
      </c>
      <c r="B9" s="4"/>
      <c r="C9" s="4"/>
      <c r="D9" s="24"/>
      <c r="E9" s="12"/>
      <c r="F9" s="12"/>
      <c r="G9" s="25"/>
      <c r="H9" s="4"/>
    </row>
    <row r="10" spans="1:14">
      <c r="A10" s="6">
        <v>1</v>
      </c>
      <c r="B10" s="7" t="s">
        <v>3</v>
      </c>
      <c r="C10" s="22">
        <v>10.45</v>
      </c>
      <c r="D10" s="26">
        <v>3845</v>
      </c>
      <c r="E10" s="9">
        <v>5670</v>
      </c>
      <c r="F10" s="9">
        <v>6529</v>
      </c>
      <c r="G10" s="27">
        <v>8597</v>
      </c>
      <c r="H10" s="18"/>
      <c r="N10" s="3"/>
    </row>
    <row r="11" spans="1:14">
      <c r="A11" s="6">
        <v>2</v>
      </c>
      <c r="B11" s="7" t="s">
        <v>4</v>
      </c>
      <c r="C11" s="22">
        <v>10</v>
      </c>
      <c r="D11" s="26">
        <v>4038</v>
      </c>
      <c r="E11" s="9">
        <v>5722</v>
      </c>
      <c r="F11" s="9">
        <v>6425</v>
      </c>
      <c r="G11" s="27">
        <v>8625</v>
      </c>
      <c r="H11" s="18"/>
    </row>
    <row r="12" spans="1:14">
      <c r="A12" s="6">
        <v>3</v>
      </c>
      <c r="B12" s="7" t="s">
        <v>5</v>
      </c>
      <c r="C12" s="22">
        <v>9.1999999999999993</v>
      </c>
      <c r="D12" s="26">
        <v>4382</v>
      </c>
      <c r="E12" s="9">
        <v>6073</v>
      </c>
      <c r="F12" s="9">
        <v>6781</v>
      </c>
      <c r="G12" s="27">
        <v>8315</v>
      </c>
      <c r="H12" s="18"/>
    </row>
    <row r="13" spans="1:14">
      <c r="A13" s="6">
        <v>4</v>
      </c>
      <c r="B13" s="7" t="s">
        <v>6</v>
      </c>
      <c r="C13" s="22">
        <v>6</v>
      </c>
      <c r="D13" s="26">
        <v>2908</v>
      </c>
      <c r="E13" s="9">
        <v>3859</v>
      </c>
      <c r="F13" s="9">
        <v>4272</v>
      </c>
      <c r="G13" s="27">
        <v>5554</v>
      </c>
      <c r="H13" s="18"/>
    </row>
    <row r="14" spans="1:14">
      <c r="A14" s="6">
        <v>5</v>
      </c>
      <c r="B14" s="7" t="s">
        <v>7</v>
      </c>
      <c r="C14" s="22">
        <v>5.3</v>
      </c>
      <c r="D14" s="26">
        <v>2253</v>
      </c>
      <c r="E14" s="9">
        <v>3167</v>
      </c>
      <c r="F14" s="9">
        <v>3505</v>
      </c>
      <c r="G14" s="27">
        <v>4522</v>
      </c>
      <c r="H14" s="18"/>
    </row>
    <row r="15" spans="1:14">
      <c r="A15" s="6">
        <v>6</v>
      </c>
      <c r="B15" s="7" t="s">
        <v>8</v>
      </c>
      <c r="C15" s="22">
        <v>5</v>
      </c>
      <c r="D15" s="26">
        <v>2134</v>
      </c>
      <c r="E15" s="9">
        <v>3020</v>
      </c>
      <c r="F15" s="9">
        <v>3357</v>
      </c>
      <c r="G15" s="27">
        <v>4307</v>
      </c>
      <c r="H15" s="18"/>
    </row>
    <row r="16" spans="1:14">
      <c r="A16" s="6">
        <v>7</v>
      </c>
      <c r="B16" s="7" t="s">
        <v>7</v>
      </c>
      <c r="C16" s="22">
        <v>3.5</v>
      </c>
      <c r="D16" s="26">
        <v>1432</v>
      </c>
      <c r="E16" s="9">
        <v>2062</v>
      </c>
      <c r="F16" s="9">
        <v>2300</v>
      </c>
      <c r="G16" s="27">
        <v>2970</v>
      </c>
      <c r="H16" s="18"/>
    </row>
    <row r="17" spans="1:13">
      <c r="A17" s="6">
        <v>8</v>
      </c>
      <c r="B17" s="7" t="s">
        <v>9</v>
      </c>
      <c r="C17" s="22">
        <v>2.8</v>
      </c>
      <c r="D17" s="26">
        <v>803</v>
      </c>
      <c r="E17" s="9">
        <v>1142</v>
      </c>
      <c r="F17" s="9">
        <v>1302</v>
      </c>
      <c r="G17" s="27">
        <v>2022</v>
      </c>
      <c r="H17" s="18"/>
    </row>
    <row r="18" spans="1:13">
      <c r="A18" s="6">
        <v>9</v>
      </c>
      <c r="B18" s="7" t="s">
        <v>10</v>
      </c>
      <c r="C18" s="22">
        <v>2.5</v>
      </c>
      <c r="D18" s="26">
        <v>518</v>
      </c>
      <c r="E18" s="9">
        <v>718</v>
      </c>
      <c r="F18" s="9">
        <v>822</v>
      </c>
      <c r="G18" s="27">
        <v>1626</v>
      </c>
      <c r="H18" s="18"/>
    </row>
    <row r="19" spans="1:13">
      <c r="A19" s="6">
        <v>10</v>
      </c>
      <c r="B19" s="7" t="s">
        <v>11</v>
      </c>
      <c r="C19" s="23">
        <v>2.1</v>
      </c>
      <c r="D19" s="28">
        <v>314</v>
      </c>
      <c r="E19" s="11">
        <v>402</v>
      </c>
      <c r="F19" s="11">
        <v>509</v>
      </c>
      <c r="G19" s="29">
        <v>1182</v>
      </c>
      <c r="H19" s="19"/>
    </row>
    <row r="20" spans="1:13">
      <c r="A20" s="6">
        <v>11</v>
      </c>
      <c r="B20" s="7" t="s">
        <v>12</v>
      </c>
      <c r="C20" s="22">
        <v>0.9</v>
      </c>
      <c r="D20" s="26">
        <v>135</v>
      </c>
      <c r="E20" s="9">
        <v>149</v>
      </c>
      <c r="F20" s="9">
        <v>166</v>
      </c>
      <c r="G20" s="27">
        <v>273</v>
      </c>
      <c r="H20" s="18"/>
    </row>
    <row r="21" spans="1:13">
      <c r="A21" s="6">
        <v>12</v>
      </c>
      <c r="B21" s="7" t="s">
        <v>13</v>
      </c>
      <c r="C21" s="22">
        <v>0.7</v>
      </c>
      <c r="D21" s="26">
        <v>100</v>
      </c>
      <c r="E21" s="9">
        <v>100</v>
      </c>
      <c r="F21" s="9">
        <v>100</v>
      </c>
      <c r="G21" s="27">
        <v>100</v>
      </c>
      <c r="H21" s="18"/>
    </row>
    <row r="22" spans="1:13">
      <c r="A22" s="4"/>
      <c r="B22" s="12"/>
      <c r="C22" s="12"/>
      <c r="D22" s="24"/>
      <c r="E22" s="12"/>
      <c r="F22" s="12"/>
      <c r="G22" s="25"/>
      <c r="H22" s="12"/>
    </row>
    <row r="23" spans="1:13" ht="15.75" thickBot="1">
      <c r="A23" s="4"/>
      <c r="B23" s="20" t="s">
        <v>14</v>
      </c>
      <c r="C23" s="22">
        <f>(C10+C11+C12+C13+C14+C15+C16+C17+C18+C19+C20+C21)/12</f>
        <v>4.8708333333333327</v>
      </c>
      <c r="D23" s="30">
        <f>(D10+D11+D12+D13+D14+D15+D16+D17+D18+D19+D20+D21)/12</f>
        <v>1905.1666666666667</v>
      </c>
      <c r="E23" s="31">
        <f t="shared" ref="E23:G23" si="0">(E10+E11+E12+E13+E14+E15+E16+E17+E18+E19+E20+E21)/12</f>
        <v>2673.6666666666665</v>
      </c>
      <c r="F23" s="31">
        <f t="shared" si="0"/>
        <v>3005.6666666666665</v>
      </c>
      <c r="G23" s="32">
        <f t="shared" si="0"/>
        <v>4007.75</v>
      </c>
      <c r="H23" s="12"/>
    </row>
    <row r="24" spans="1:13">
      <c r="A24" s="4"/>
      <c r="B24" s="12"/>
      <c r="C24" s="12"/>
      <c r="D24" s="12"/>
      <c r="E24" s="12"/>
      <c r="F24" s="12"/>
      <c r="G24" s="12"/>
      <c r="H24" s="12"/>
      <c r="I24" s="12"/>
      <c r="J24" s="14"/>
      <c r="K24" s="14"/>
      <c r="L24" s="14"/>
      <c r="M24" s="14"/>
    </row>
    <row r="25" spans="1:13">
      <c r="A25" s="48" t="s">
        <v>31</v>
      </c>
      <c r="B25" s="42"/>
      <c r="C25" s="42"/>
      <c r="D25" s="43"/>
      <c r="E25" s="8">
        <f>F23/C23</f>
        <v>617.07442258340473</v>
      </c>
      <c r="F25" s="7" t="s">
        <v>27</v>
      </c>
      <c r="G25" s="12"/>
      <c r="H25" s="12"/>
      <c r="I25" s="12"/>
      <c r="J25" s="14"/>
      <c r="K25" s="14"/>
      <c r="L25" s="14"/>
      <c r="M25" s="14"/>
    </row>
    <row r="26" spans="1:13">
      <c r="A26" s="49" t="s">
        <v>38</v>
      </c>
      <c r="B26" s="42"/>
      <c r="C26" s="42"/>
      <c r="D26" s="43"/>
      <c r="E26" s="8">
        <v>1.1299999999999999</v>
      </c>
      <c r="F26" s="7" t="s">
        <v>28</v>
      </c>
      <c r="G26" s="12"/>
      <c r="H26" s="12"/>
      <c r="I26" s="12"/>
      <c r="J26" s="14"/>
      <c r="K26" s="14"/>
      <c r="L26" s="14"/>
      <c r="M26" s="14"/>
    </row>
    <row r="27" spans="1:13">
      <c r="A27" s="41" t="s">
        <v>30</v>
      </c>
      <c r="B27" s="42"/>
      <c r="C27" s="42"/>
      <c r="D27" s="43"/>
      <c r="E27" s="8">
        <f>E25*E26</f>
        <v>697.29409751924732</v>
      </c>
      <c r="F27" s="7" t="s">
        <v>29</v>
      </c>
      <c r="G27" s="12"/>
      <c r="H27" s="12"/>
      <c r="I27" s="12"/>
      <c r="J27" s="14"/>
      <c r="K27" s="14"/>
      <c r="L27" s="14"/>
      <c r="M27" s="14"/>
    </row>
    <row r="28" spans="1:13" ht="15.75">
      <c r="A28" s="36"/>
      <c r="B28" s="36"/>
      <c r="C28" s="33"/>
      <c r="D28" s="34"/>
    </row>
    <row r="29" spans="1:13" ht="15.75">
      <c r="A29" s="44" t="s">
        <v>32</v>
      </c>
      <c r="B29" s="42"/>
      <c r="C29" s="42"/>
      <c r="D29" s="42"/>
      <c r="E29" s="2">
        <v>12.63</v>
      </c>
      <c r="F29" s="38" t="s">
        <v>21</v>
      </c>
    </row>
    <row r="30" spans="1:13" ht="15" customHeight="1">
      <c r="A30" s="45" t="s">
        <v>33</v>
      </c>
      <c r="B30" s="43"/>
      <c r="C30" s="43"/>
      <c r="D30" s="43"/>
      <c r="E30" s="2">
        <v>4.34</v>
      </c>
      <c r="F30" s="7" t="s">
        <v>21</v>
      </c>
      <c r="G30" s="12"/>
      <c r="H30" s="12"/>
      <c r="I30" s="12"/>
      <c r="J30" s="14"/>
      <c r="K30" s="14"/>
      <c r="L30" s="14"/>
      <c r="M30" s="14"/>
    </row>
    <row r="31" spans="1:13" ht="15.75">
      <c r="A31" s="44" t="s">
        <v>34</v>
      </c>
      <c r="B31" s="44"/>
      <c r="C31" s="44"/>
      <c r="D31" s="44"/>
      <c r="E31" s="39">
        <f>E29-E30</f>
        <v>8.2900000000000009</v>
      </c>
      <c r="F31" s="8" t="s">
        <v>21</v>
      </c>
      <c r="G31" s="12"/>
      <c r="H31" s="12"/>
      <c r="I31" s="12"/>
      <c r="J31" s="14"/>
      <c r="K31" s="14"/>
      <c r="L31" s="14"/>
      <c r="M31" s="14"/>
    </row>
    <row r="32" spans="1:13" ht="15.75">
      <c r="A32" s="37"/>
      <c r="B32" s="37"/>
      <c r="C32" s="35"/>
      <c r="D32" s="34"/>
      <c r="E32" s="15"/>
      <c r="F32" s="12"/>
      <c r="G32" s="12"/>
      <c r="H32" s="12"/>
      <c r="I32" s="12"/>
      <c r="J32" s="14"/>
      <c r="K32" s="14"/>
      <c r="L32" s="14"/>
      <c r="M32" s="14"/>
    </row>
    <row r="33" spans="1:13" ht="15.75">
      <c r="A33" s="44" t="s">
        <v>35</v>
      </c>
      <c r="B33" s="44"/>
      <c r="C33" s="44"/>
      <c r="D33" s="44"/>
      <c r="E33" s="40">
        <f>E27+E31</f>
        <v>705.58409751924728</v>
      </c>
      <c r="F33" s="7" t="s">
        <v>21</v>
      </c>
      <c r="G33" s="12"/>
      <c r="H33" s="12"/>
      <c r="I33" s="12"/>
      <c r="J33" s="14"/>
      <c r="K33" s="14"/>
      <c r="L33" s="14"/>
      <c r="M33" s="14"/>
    </row>
    <row r="34" spans="1:13">
      <c r="A34" s="4"/>
      <c r="B34" s="12"/>
      <c r="C34" s="12"/>
      <c r="D34" s="12"/>
      <c r="E34" s="12"/>
      <c r="F34" s="12"/>
      <c r="G34" s="12"/>
      <c r="H34" s="12"/>
      <c r="I34" s="12"/>
      <c r="J34" s="14"/>
      <c r="K34" s="14"/>
      <c r="L34" s="14"/>
      <c r="M34" s="14"/>
    </row>
    <row r="35" spans="1:13">
      <c r="A35" s="4"/>
      <c r="B35" s="12"/>
      <c r="C35" s="12"/>
      <c r="D35" s="12"/>
      <c r="E35" s="12"/>
      <c r="F35" s="12"/>
      <c r="G35" s="12"/>
      <c r="H35" s="12"/>
      <c r="I35" s="12"/>
      <c r="J35" s="14"/>
      <c r="K35" s="14"/>
      <c r="L35" s="14"/>
      <c r="M35" s="14"/>
    </row>
    <row r="36" spans="1:13">
      <c r="A36" s="4"/>
      <c r="B36" s="12"/>
      <c r="C36" s="12"/>
      <c r="D36" s="12"/>
      <c r="E36" s="12"/>
      <c r="F36" s="12"/>
      <c r="G36" s="12"/>
      <c r="H36" s="12"/>
      <c r="I36" s="12"/>
      <c r="J36" s="14"/>
      <c r="K36" s="14"/>
      <c r="L36" s="14"/>
      <c r="M36" s="14"/>
    </row>
    <row r="37" spans="1:13">
      <c r="A37" s="4"/>
      <c r="B37" s="12"/>
      <c r="C37" s="12"/>
      <c r="D37" s="12"/>
      <c r="E37" s="12"/>
      <c r="F37" s="12"/>
      <c r="G37" s="12"/>
      <c r="H37" s="12"/>
      <c r="I37" s="12"/>
      <c r="J37" s="14"/>
      <c r="K37" s="14"/>
      <c r="L37" s="14"/>
      <c r="M37" s="1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8">
    <mergeCell ref="A1:G1"/>
    <mergeCell ref="A2:G2"/>
    <mergeCell ref="A25:D25"/>
    <mergeCell ref="A26:D26"/>
    <mergeCell ref="A6:B6"/>
    <mergeCell ref="A8:B8"/>
    <mergeCell ref="A7:B7"/>
    <mergeCell ref="D5:G5"/>
    <mergeCell ref="C6:C8"/>
    <mergeCell ref="D6:D8"/>
    <mergeCell ref="E6:E8"/>
    <mergeCell ref="F6:F8"/>
    <mergeCell ref="G6:G8"/>
    <mergeCell ref="A27:D27"/>
    <mergeCell ref="A29:D29"/>
    <mergeCell ref="A30:D30"/>
    <mergeCell ref="A31:D31"/>
    <mergeCell ref="A33:D33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sqref="A1:E19"/>
    </sheetView>
  </sheetViews>
  <sheetFormatPr defaultRowHeight="15"/>
  <cols>
    <col min="2" max="2" width="17.28515625" customWidth="1"/>
    <col min="3" max="3" width="17.5703125" customWidth="1"/>
    <col min="4" max="4" width="19" customWidth="1"/>
    <col min="5" max="5" width="20.140625" customWidth="1"/>
  </cols>
  <sheetData>
    <row r="1" spans="1:5" ht="15.75">
      <c r="A1" s="4"/>
      <c r="B1" s="59" t="s">
        <v>16</v>
      </c>
      <c r="C1" s="59"/>
      <c r="D1" s="59"/>
      <c r="E1" s="59"/>
    </row>
    <row r="2" spans="1:5" ht="15.75">
      <c r="A2" s="1"/>
      <c r="B2" s="57" t="s">
        <v>17</v>
      </c>
      <c r="C2" s="57" t="s">
        <v>18</v>
      </c>
      <c r="D2" s="57" t="s">
        <v>19</v>
      </c>
      <c r="E2" s="57" t="s">
        <v>20</v>
      </c>
    </row>
    <row r="3" spans="1:5" ht="15.75">
      <c r="A3" s="1"/>
      <c r="B3" s="57"/>
      <c r="C3" s="57"/>
      <c r="D3" s="57"/>
      <c r="E3" s="57"/>
    </row>
    <row r="4" spans="1:5" ht="15.75">
      <c r="A4" s="1"/>
      <c r="B4" s="57"/>
      <c r="C4" s="57"/>
      <c r="D4" s="57"/>
      <c r="E4" s="57"/>
    </row>
    <row r="5" spans="1:5">
      <c r="A5" s="4"/>
      <c r="B5" s="4"/>
      <c r="C5" s="4"/>
      <c r="D5" s="4"/>
      <c r="E5" s="4"/>
    </row>
    <row r="6" spans="1:5">
      <c r="A6" s="4"/>
      <c r="B6" s="10">
        <f>Sheet1!D10/Sheet1!C10/27878400</f>
        <v>1.319812412950734E-5</v>
      </c>
      <c r="C6" s="10">
        <f>Sheet1!E10/Sheet1!C10/27878400</f>
        <v>1.9462513345723441E-5</v>
      </c>
      <c r="D6" s="10">
        <f>Sheet1!F10/Sheet1!C10/27878400</f>
        <v>2.2411066954890358E-5</v>
      </c>
      <c r="E6" s="10">
        <f>Sheet1!G10/Sheet1!C10/27878400</f>
        <v>2.9509563885923176E-5</v>
      </c>
    </row>
    <row r="7" spans="1:5">
      <c r="A7" s="4"/>
      <c r="B7" s="10">
        <f>Sheet1!D11/Sheet1!C11/27878400</f>
        <v>1.4484331955922866E-5</v>
      </c>
      <c r="C7" s="10">
        <f>Sheet1!E11/Sheet1!C11/27878400</f>
        <v>2.0524850780532601E-5</v>
      </c>
      <c r="D7" s="10">
        <f>Sheet1!F11/Sheet1!C11/27878400</f>
        <v>2.3046516299357209E-5</v>
      </c>
      <c r="E7" s="10">
        <f>Sheet1!G11/Sheet1!C11/27878400</f>
        <v>3.0937930440771351E-5</v>
      </c>
    </row>
    <row r="8" spans="1:5">
      <c r="A8" s="4"/>
      <c r="B8" s="10">
        <f>Sheet1!D12/Sheet1!C12/27878400</f>
        <v>1.708506757296283E-5</v>
      </c>
      <c r="C8" s="10">
        <f>Sheet1!E12/Sheet1!C12/27878400</f>
        <v>2.3678141344272769E-5</v>
      </c>
      <c r="D8" s="10">
        <f>Sheet1!F12/Sheet1!C12/27878400</f>
        <v>2.6438576725755582E-5</v>
      </c>
      <c r="E8" s="10">
        <f>Sheet1!G12/Sheet1!C12/27878400</f>
        <v>3.2419520052301674E-5</v>
      </c>
    </row>
    <row r="9" spans="1:5">
      <c r="A9" s="4"/>
      <c r="B9" s="10">
        <f>Sheet1!D13/Sheet1!C13/27878400</f>
        <v>1.7385024487297214E-5</v>
      </c>
      <c r="C9" s="10">
        <f>Sheet1!E13/Sheet1!C13/27878400</f>
        <v>2.3070429675543312E-5</v>
      </c>
      <c r="D9" s="10">
        <f>Sheet1!F13/Sheet1!C13/27878400</f>
        <v>2.5539485766758494E-5</v>
      </c>
      <c r="E9" s="10">
        <f>Sheet1!G13/Sheet1!C13/27878400</f>
        <v>3.320372283440465E-5</v>
      </c>
    </row>
    <row r="10" spans="1:5">
      <c r="A10" s="4"/>
      <c r="B10" s="10">
        <f>Sheet1!D14/Sheet1!C14/27878400</f>
        <v>1.5248161286969178E-5</v>
      </c>
      <c r="C10" s="10">
        <f>Sheet1!E14/Sheet1!C14/27878400</f>
        <v>2.1434055390959338E-5</v>
      </c>
      <c r="D10" s="10">
        <f>Sheet1!F14/Sheet1!C14/27878400</f>
        <v>2.3721617980837536E-5</v>
      </c>
      <c r="E10" s="10">
        <f>Sheet1!G14/Sheet1!C14/27878400</f>
        <v>3.060460956044147E-5</v>
      </c>
    </row>
    <row r="11" spans="1:5">
      <c r="A11" s="4"/>
      <c r="B11" s="10">
        <f>Sheet1!D15/Sheet1!C15/27878400</f>
        <v>1.5309343434343435E-5</v>
      </c>
      <c r="C11" s="10">
        <f>Sheet1!E15/Sheet1!C15/27878400</f>
        <v>2.1665518824609732E-5</v>
      </c>
      <c r="D11" s="10">
        <f>Sheet1!F15/Sheet1!C15/27878400</f>
        <v>2.4083161157024794E-5</v>
      </c>
      <c r="E11" s="10">
        <f>Sheet1!G15/Sheet1!C15/27878400</f>
        <v>3.0898473370064278E-5</v>
      </c>
    </row>
    <row r="12" spans="1:5">
      <c r="A12" s="4"/>
      <c r="B12" s="10">
        <f>Sheet1!D16/Sheet1!C16/27878400</f>
        <v>1.4675980585071495E-5</v>
      </c>
      <c r="C12" s="10">
        <f>Sheet1!E16/Sheet1!C16/27878400</f>
        <v>2.1132592155319428E-5</v>
      </c>
      <c r="D12" s="10">
        <f>Sheet1!F16/Sheet1!C16/27878400</f>
        <v>2.357175652630198E-5</v>
      </c>
      <c r="E12" s="10">
        <f>Sheet1!G16/Sheet1!C16/27878400</f>
        <v>3.0438311688311688E-5</v>
      </c>
    </row>
    <row r="13" spans="1:5">
      <c r="A13" s="4"/>
      <c r="B13" s="10">
        <f>Sheet1!D17/Sheet1!C17/27878400</f>
        <v>1.0287022005772006E-5</v>
      </c>
      <c r="C13" s="10">
        <f>Sheet1!E17/Sheet1!C17/27878400</f>
        <v>1.4629861930998295E-5</v>
      </c>
      <c r="D13" s="10">
        <f>Sheet1!F17/Sheet1!C17/27878400</f>
        <v>1.6679579889807164E-5</v>
      </c>
      <c r="E13" s="10">
        <f>Sheet1!G17/Sheet1!C17/27878400</f>
        <v>2.590331070444707E-5</v>
      </c>
    </row>
    <row r="14" spans="1:5">
      <c r="A14" s="4"/>
      <c r="B14" s="10">
        <f>Sheet1!D18/Sheet1!C18/27878400</f>
        <v>7.432277318640955E-6</v>
      </c>
      <c r="C14" s="10">
        <f>Sheet1!E18/Sheet1!C18/27878400</f>
        <v>1.030188246097337E-5</v>
      </c>
      <c r="D14" s="10">
        <f>Sheet1!F18/Sheet1!C18/27878400</f>
        <v>1.1794077134986226E-5</v>
      </c>
      <c r="E14" s="10">
        <f>Sheet1!G18/Sheet1!C18/27878400</f>
        <v>2.3329889807162532E-5</v>
      </c>
    </row>
    <row r="15" spans="1:5">
      <c r="A15" s="4"/>
      <c r="B15" s="10">
        <f>Sheet1!D19/Sheet1!C19/27878400</f>
        <v>5.3634286588832044E-6</v>
      </c>
      <c r="C15" s="10">
        <f>Sheet1!E19/Sheet1!C19/27878400</f>
        <v>6.8665551620097072E-6</v>
      </c>
      <c r="D15" s="10">
        <f>Sheet1!F19/Sheet1!C19/27878400</f>
        <v>8.6942203419476144E-6</v>
      </c>
      <c r="E15" s="10">
        <f>Sheet1!G19/Sheet1!C19/27878400</f>
        <v>2.0189721894267352E-5</v>
      </c>
    </row>
    <row r="16" spans="1:5">
      <c r="A16" s="4"/>
      <c r="B16" s="10">
        <f>Sheet1!D20/Sheet1!C20/27878400</f>
        <v>5.3805096418732784E-6</v>
      </c>
      <c r="C16" s="10">
        <f>Sheet1!E20/Sheet1!C20/27878400</f>
        <v>5.9384884195490252E-6</v>
      </c>
      <c r="D16" s="10">
        <f>Sheet1!F20/Sheet1!C20/27878400</f>
        <v>6.6160340781552899E-6</v>
      </c>
      <c r="E16" s="10">
        <f>Sheet1!G20/Sheet1!C20/27878400</f>
        <v>1.0880586164677073E-5</v>
      </c>
    </row>
    <row r="17" spans="1:5">
      <c r="A17" s="4"/>
      <c r="B17" s="10">
        <f>Sheet1!D21/Sheet1!C21/27878400</f>
        <v>5.1242948970221701E-6</v>
      </c>
      <c r="C17" s="10">
        <f>Sheet1!E21/Sheet1!C21/27878400</f>
        <v>5.1242948970221701E-6</v>
      </c>
      <c r="D17" s="10">
        <f>Sheet1!F21/Sheet1!C21/27878400</f>
        <v>5.1242948970221701E-6</v>
      </c>
      <c r="E17" s="10">
        <f>Sheet1!G21/Sheet1!C21/27878400</f>
        <v>5.1242948970221701E-6</v>
      </c>
    </row>
    <row r="18" spans="1:5">
      <c r="A18" s="12"/>
      <c r="B18" s="13"/>
      <c r="C18" s="13"/>
      <c r="D18" s="13"/>
      <c r="E18" s="13"/>
    </row>
    <row r="19" spans="1:5">
      <c r="A19" s="7" t="s">
        <v>14</v>
      </c>
      <c r="B19" s="10">
        <f>(B6+B7+B8+B9+B10+B11+B12+B13+B14+B15+B16+B17)/12</f>
        <v>1.1747797164522163E-5</v>
      </c>
      <c r="C19" s="10">
        <f>(C6+C7+C8+C9+C10+C11+C12+C13+C14+C15+C16+C17)/12</f>
        <v>1.6152432032292767E-5</v>
      </c>
      <c r="D19" s="10">
        <f>(D6+D7+D8+D9+D10+D11+D12+D13+D14+D15+D16+D17)/12</f>
        <v>1.814336564607037E-5</v>
      </c>
      <c r="E19" s="10">
        <f>(E6+E7+E8+E9+E10+E11+E12+E13+E14+E15+E16+E17)/12</f>
        <v>2.5286661274982876E-5</v>
      </c>
    </row>
  </sheetData>
  <mergeCells count="5">
    <mergeCell ref="B2:B4"/>
    <mergeCell ref="C2:C4"/>
    <mergeCell ref="D2:D4"/>
    <mergeCell ref="E2:E4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2016-05-23T18:54:20Z</cp:lastPrinted>
  <dcterms:created xsi:type="dcterms:W3CDTF">2016-05-23T13:32:00Z</dcterms:created>
  <dcterms:modified xsi:type="dcterms:W3CDTF">2016-05-24T17:22:21Z</dcterms:modified>
</cp:coreProperties>
</file>