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6080" windowHeight="9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30" i="1"/>
  <c r="H30"/>
  <c r="D31"/>
  <c r="L28" l="1"/>
  <c r="J28"/>
  <c r="D30"/>
  <c r="K24"/>
  <c r="K23"/>
  <c r="K22"/>
  <c r="K21"/>
  <c r="K20"/>
  <c r="K19"/>
  <c r="J27"/>
  <c r="J26"/>
  <c r="J25"/>
  <c r="J24"/>
  <c r="J23"/>
  <c r="J22"/>
  <c r="J21"/>
  <c r="J20"/>
  <c r="J19"/>
  <c r="K18"/>
  <c r="J18"/>
  <c r="K17"/>
  <c r="J17"/>
  <c r="K4"/>
  <c r="K16"/>
  <c r="K15"/>
  <c r="J16"/>
  <c r="J15"/>
  <c r="K14"/>
  <c r="J14"/>
  <c r="K13"/>
  <c r="J13"/>
  <c r="L27"/>
  <c r="L26"/>
  <c r="L25"/>
  <c r="L24"/>
  <c r="L23"/>
  <c r="L22"/>
  <c r="L21"/>
  <c r="L20"/>
  <c r="L19"/>
  <c r="L18"/>
  <c r="L17"/>
  <c r="L16"/>
  <c r="L15"/>
  <c r="L14"/>
  <c r="L13"/>
  <c r="J12"/>
  <c r="L12" s="1"/>
  <c r="J11"/>
  <c r="L11" s="1"/>
  <c r="K10"/>
  <c r="J10"/>
  <c r="L10" s="1"/>
  <c r="J9"/>
  <c r="L9" s="1"/>
  <c r="J8"/>
  <c r="L8" s="1"/>
  <c r="K7"/>
  <c r="J7"/>
  <c r="L7" s="1"/>
  <c r="J6"/>
  <c r="L6" s="1"/>
  <c r="J5"/>
  <c r="L5" s="1"/>
  <c r="J4"/>
  <c r="L4" s="1"/>
  <c r="L30" s="1"/>
</calcChain>
</file>

<file path=xl/sharedStrings.xml><?xml version="1.0" encoding="utf-8"?>
<sst xmlns="http://schemas.openxmlformats.org/spreadsheetml/2006/main" count="137" uniqueCount="83">
  <si>
    <t>Re-Line Laterals</t>
  </si>
  <si>
    <t>Bldg Service</t>
  </si>
  <si>
    <t>Distance to Main</t>
  </si>
  <si>
    <t>Distance from MH</t>
  </si>
  <si>
    <t>Clean-Out</t>
  </si>
  <si>
    <t>01 Admin</t>
  </si>
  <si>
    <t>0ft MH #19</t>
  </si>
  <si>
    <t>No</t>
  </si>
  <si>
    <t>20 Residence</t>
  </si>
  <si>
    <t>25ft to MH #19</t>
  </si>
  <si>
    <t>03 Gym</t>
  </si>
  <si>
    <t>60ft to MH #19</t>
  </si>
  <si>
    <t>Yes</t>
  </si>
  <si>
    <t>01 Kitchen</t>
  </si>
  <si>
    <t>From Clean-out</t>
  </si>
  <si>
    <t>17 Residence</t>
  </si>
  <si>
    <t>18 Infirmary</t>
  </si>
  <si>
    <t>105ft to MH #19</t>
  </si>
  <si>
    <t>02 LSU</t>
  </si>
  <si>
    <t>18 Infirmary to J</t>
  </si>
  <si>
    <t xml:space="preserve">15 Bldg J </t>
  </si>
  <si>
    <t>95ft to MH #15</t>
  </si>
  <si>
    <t>0ft MH #15</t>
  </si>
  <si>
    <t>MH #15 to Wye</t>
  </si>
  <si>
    <t>Bldg J Center NE</t>
  </si>
  <si>
    <t>14 Bldg J</t>
  </si>
  <si>
    <t>90ft MH #15</t>
  </si>
  <si>
    <t>MH #15 to C/O</t>
  </si>
  <si>
    <t>Bldg J Center NW</t>
  </si>
  <si>
    <t>Bldg K Center NE</t>
  </si>
  <si>
    <t>C/O to C/O</t>
  </si>
  <si>
    <t>04 Bldg K</t>
  </si>
  <si>
    <t>05 Bldg K</t>
  </si>
  <si>
    <t>11 Old School</t>
  </si>
  <si>
    <t>32ft to MH #16</t>
  </si>
  <si>
    <t>10 Movie</t>
  </si>
  <si>
    <t>0ft MH #17</t>
  </si>
  <si>
    <t>09 Old School</t>
  </si>
  <si>
    <t>Bldg 09 to Bldg 10</t>
  </si>
  <si>
    <t>98ft MH #18</t>
  </si>
  <si>
    <t>12 Old School</t>
  </si>
  <si>
    <t>13 Dining</t>
  </si>
  <si>
    <t>0 ft MH 12</t>
  </si>
  <si>
    <t>0 ft Grease Trap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</si>
  <si>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</si>
  <si>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</si>
  <si>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</si>
  <si>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</si>
  <si>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</si>
  <si>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</si>
  <si>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</si>
  <si>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</si>
  <si>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</si>
  <si>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FEET</t>
  </si>
  <si>
    <t>#10</t>
  </si>
  <si>
    <t>FT to BLDG J</t>
  </si>
  <si>
    <t>#11</t>
  </si>
  <si>
    <t>#12</t>
  </si>
  <si>
    <t>#13</t>
  </si>
  <si>
    <t>FT to BLDG K</t>
  </si>
  <si>
    <t>#14</t>
  </si>
  <si>
    <t>#15</t>
  </si>
  <si>
    <t>#16</t>
  </si>
  <si>
    <t>#17</t>
  </si>
  <si>
    <t>#18</t>
  </si>
  <si>
    <t>#19</t>
  </si>
  <si>
    <t>#20</t>
  </si>
  <si>
    <t>Estimated Repair Length</t>
  </si>
  <si>
    <t>#21</t>
  </si>
  <si>
    <t>#22</t>
  </si>
  <si>
    <t>#23</t>
  </si>
  <si>
    <t>FT SS</t>
  </si>
  <si>
    <t>FT Grease</t>
  </si>
  <si>
    <t>#24</t>
  </si>
  <si>
    <t>19 Residence</t>
  </si>
  <si>
    <t>Total Cost</t>
  </si>
  <si>
    <t>Total</t>
  </si>
  <si>
    <t>#25</t>
  </si>
  <si>
    <t>27 Fitness Pavillion</t>
  </si>
  <si>
    <t>0 ft MH 22</t>
  </si>
  <si>
    <t># C/O</t>
  </si>
  <si>
    <t>Repair Est</t>
  </si>
  <si>
    <t>Relining Estimate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</si>
</sst>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C1" workbookViewId="0">
      <pane ySplit="1" topLeftCell="A17" activePane="bottomLeft" state="frozen"/>
      <selection pane="bottomLeft" activeCell="K32" sqref="K32"/>
    </sheetView>
  </sheetViews>
  <sheetFormatPr defaultRowHeight="15"/>
  <cols>
    <col min="2" max="2" width="5.85546875" customWidth="1"/>
    <col min="3" max="3" width="16.7109375" customWidth="1"/>
    <col min="4" max="4" width="11.28515625" customWidth="1"/>
    <col min="5" max="5" width="13.85546875" customWidth="1"/>
    <col min="6" max="6" width="18.28515625" customWidth="1"/>
    <col min="7" max="7" width="10.85546875" customWidth="1"/>
    <col min="8" max="8" width="13.140625" customWidth="1"/>
    <col min="10" max="10" width="11.85546875" customWidth="1"/>
    <col min="11" max="11" width="15.42578125" customWidth="1"/>
    <col min="12" max="12" width="12.140625" customWidth="1"/>
  </cols>
  <sheetData>
    <row r="1" spans="1:12">
      <c r="A1" t="s">
        <v>0</v>
      </c>
      <c r="C1" s="4" t="s">
        <v>1</v>
      </c>
      <c r="D1" s="5" t="s">
        <v>2</v>
      </c>
      <c r="E1" s="1"/>
      <c r="F1" s="4" t="s">
        <v>3</v>
      </c>
      <c r="G1" s="4" t="s">
        <v>4</v>
      </c>
      <c r="H1" s="5" t="s">
        <v>67</v>
      </c>
      <c r="I1" s="4" t="s">
        <v>80</v>
      </c>
      <c r="J1" s="4" t="s">
        <v>81</v>
      </c>
      <c r="K1" s="5" t="s">
        <v>82</v>
      </c>
      <c r="L1" s="4" t="s">
        <v>75</v>
      </c>
    </row>
    <row r="2" spans="1:12">
      <c r="C2" s="4"/>
      <c r="D2" s="5"/>
      <c r="E2" s="1"/>
      <c r="F2" s="4"/>
      <c r="G2" s="4"/>
      <c r="H2" s="5"/>
      <c r="I2" s="4"/>
      <c r="J2" s="4"/>
      <c r="K2" s="5"/>
      <c r="L2" s="4"/>
    </row>
    <row r="4" spans="1:12">
      <c r="A4" t="s">
        <v>44</v>
      </c>
      <c r="C4" t="s">
        <v>13</v>
      </c>
      <c r="D4">
        <v>92</v>
      </c>
      <c r="E4" t="s">
        <v>53</v>
      </c>
      <c r="F4" t="s">
        <v>6</v>
      </c>
      <c r="G4" t="s">
        <v>7</v>
      </c>
      <c r="H4">
        <v>0</v>
      </c>
      <c r="I4">
        <v>1</v>
      </c>
      <c r="J4" s="2">
        <f>5*20*I4</f>
        <v>100</v>
      </c>
      <c r="K4" s="2">
        <f>3500+(50*(D4-50))</f>
        <v>5600</v>
      </c>
      <c r="L4" s="2">
        <f>SUM(J4:K4)</f>
        <v>5700</v>
      </c>
    </row>
    <row r="5" spans="1:12">
      <c r="A5" t="s">
        <v>45</v>
      </c>
      <c r="C5" t="s">
        <v>8</v>
      </c>
      <c r="D5">
        <v>80</v>
      </c>
      <c r="E5" t="s">
        <v>53</v>
      </c>
      <c r="F5" t="s">
        <v>9</v>
      </c>
      <c r="G5" t="s">
        <v>7</v>
      </c>
      <c r="H5">
        <v>0</v>
      </c>
      <c r="I5">
        <v>1</v>
      </c>
      <c r="J5" s="2">
        <f>5*20*I5</f>
        <v>100</v>
      </c>
      <c r="K5" s="2">
        <v>0</v>
      </c>
      <c r="L5" s="2">
        <f t="shared" ref="L5:L28" si="0">SUM(J5:K5)</f>
        <v>100</v>
      </c>
    </row>
    <row r="6" spans="1:12">
      <c r="A6" t="s">
        <v>46</v>
      </c>
      <c r="C6" t="s">
        <v>74</v>
      </c>
      <c r="D6">
        <v>50</v>
      </c>
      <c r="E6" t="s">
        <v>53</v>
      </c>
      <c r="F6" t="s">
        <v>14</v>
      </c>
      <c r="G6" t="s">
        <v>12</v>
      </c>
      <c r="H6">
        <v>5</v>
      </c>
      <c r="I6">
        <v>1</v>
      </c>
      <c r="J6" s="2">
        <f>(20*H6)+(20*5*I6)</f>
        <v>200</v>
      </c>
      <c r="K6" s="2">
        <v>0</v>
      </c>
      <c r="L6" s="2">
        <f t="shared" si="0"/>
        <v>200</v>
      </c>
    </row>
    <row r="7" spans="1:12">
      <c r="A7" t="s">
        <v>47</v>
      </c>
      <c r="C7" t="s">
        <v>10</v>
      </c>
      <c r="D7">
        <v>286</v>
      </c>
      <c r="E7" t="s">
        <v>53</v>
      </c>
      <c r="F7" t="s">
        <v>11</v>
      </c>
      <c r="G7" t="s">
        <v>12</v>
      </c>
      <c r="H7">
        <v>15</v>
      </c>
      <c r="I7">
        <v>5</v>
      </c>
      <c r="J7" s="2">
        <f>(188*H7)+(20*5*I7)</f>
        <v>3320</v>
      </c>
      <c r="K7" s="2">
        <f>3500+(50*(D7-50))</f>
        <v>15300</v>
      </c>
      <c r="L7" s="2">
        <f t="shared" si="0"/>
        <v>18620</v>
      </c>
    </row>
    <row r="8" spans="1:12">
      <c r="A8" t="s">
        <v>48</v>
      </c>
      <c r="C8" t="s">
        <v>5</v>
      </c>
      <c r="D8">
        <v>61</v>
      </c>
      <c r="E8" t="s">
        <v>53</v>
      </c>
      <c r="F8" t="s">
        <v>14</v>
      </c>
      <c r="G8" t="s">
        <v>12</v>
      </c>
      <c r="H8">
        <v>5</v>
      </c>
      <c r="I8">
        <v>0</v>
      </c>
      <c r="J8" s="2">
        <f>(20*H8)+(20*5*I8)</f>
        <v>100</v>
      </c>
      <c r="K8" s="2">
        <v>0</v>
      </c>
      <c r="L8" s="2">
        <f t="shared" si="0"/>
        <v>100</v>
      </c>
    </row>
    <row r="9" spans="1:12">
      <c r="A9" t="s">
        <v>49</v>
      </c>
      <c r="C9" t="s">
        <v>15</v>
      </c>
      <c r="D9">
        <v>50</v>
      </c>
      <c r="E9" t="s">
        <v>53</v>
      </c>
      <c r="F9" t="s">
        <v>14</v>
      </c>
      <c r="G9" t="s">
        <v>12</v>
      </c>
      <c r="H9">
        <v>8</v>
      </c>
      <c r="I9">
        <v>2</v>
      </c>
      <c r="J9" s="2">
        <f>(188*H9)+(20*5*I9)</f>
        <v>1704</v>
      </c>
      <c r="K9" s="2">
        <v>0</v>
      </c>
      <c r="L9" s="2">
        <f t="shared" si="0"/>
        <v>1704</v>
      </c>
    </row>
    <row r="10" spans="1:12">
      <c r="A10" t="s">
        <v>50</v>
      </c>
      <c r="C10" t="s">
        <v>16</v>
      </c>
      <c r="D10">
        <v>115</v>
      </c>
      <c r="E10" t="s">
        <v>53</v>
      </c>
      <c r="F10" t="s">
        <v>17</v>
      </c>
      <c r="G10" t="s">
        <v>7</v>
      </c>
      <c r="H10">
        <v>10</v>
      </c>
      <c r="I10">
        <v>1</v>
      </c>
      <c r="J10" s="2">
        <f>(188*H10)+(20*5*I10)</f>
        <v>1980</v>
      </c>
      <c r="K10" s="2">
        <f>3500+(50*(D10-50))</f>
        <v>6750</v>
      </c>
      <c r="L10" s="2">
        <f t="shared" si="0"/>
        <v>8730</v>
      </c>
    </row>
    <row r="11" spans="1:12">
      <c r="A11" t="s">
        <v>51</v>
      </c>
      <c r="C11" t="s">
        <v>18</v>
      </c>
      <c r="D11">
        <v>20</v>
      </c>
      <c r="E11" t="s">
        <v>53</v>
      </c>
      <c r="F11" t="s">
        <v>17</v>
      </c>
      <c r="G11" t="s">
        <v>7</v>
      </c>
      <c r="H11">
        <v>0</v>
      </c>
      <c r="I11">
        <v>1</v>
      </c>
      <c r="J11" s="2">
        <f>5*20*I11</f>
        <v>100</v>
      </c>
      <c r="K11" s="2">
        <v>2000</v>
      </c>
      <c r="L11" s="2">
        <f t="shared" si="0"/>
        <v>2100</v>
      </c>
    </row>
    <row r="12" spans="1:12">
      <c r="A12" t="s">
        <v>52</v>
      </c>
      <c r="C12" t="s">
        <v>19</v>
      </c>
      <c r="D12">
        <v>53</v>
      </c>
      <c r="E12" t="s">
        <v>53</v>
      </c>
      <c r="F12" t="s">
        <v>14</v>
      </c>
      <c r="G12" t="s">
        <v>12</v>
      </c>
      <c r="I12">
        <v>1</v>
      </c>
      <c r="J12" s="2">
        <f>5*20*I12</f>
        <v>100</v>
      </c>
      <c r="K12" s="2">
        <v>0</v>
      </c>
      <c r="L12" s="2">
        <f t="shared" si="0"/>
        <v>100</v>
      </c>
    </row>
    <row r="13" spans="1:12">
      <c r="A13" t="s">
        <v>54</v>
      </c>
      <c r="C13" t="s">
        <v>20</v>
      </c>
      <c r="D13">
        <v>92</v>
      </c>
      <c r="E13" t="s">
        <v>53</v>
      </c>
      <c r="F13" t="s">
        <v>21</v>
      </c>
      <c r="G13" t="s">
        <v>7</v>
      </c>
      <c r="H13">
        <v>5</v>
      </c>
      <c r="I13">
        <v>1</v>
      </c>
      <c r="J13" s="2">
        <f>(188*H13)+(20*5*I13)</f>
        <v>1040</v>
      </c>
      <c r="K13" s="2">
        <f>3500+(50*(D13-50))</f>
        <v>5600</v>
      </c>
      <c r="L13" s="2">
        <f t="shared" si="0"/>
        <v>6640</v>
      </c>
    </row>
    <row r="14" spans="1:12">
      <c r="A14" t="s">
        <v>56</v>
      </c>
      <c r="C14" t="s">
        <v>23</v>
      </c>
      <c r="D14">
        <v>20</v>
      </c>
      <c r="E14" t="s">
        <v>55</v>
      </c>
      <c r="F14" t="s">
        <v>22</v>
      </c>
      <c r="G14" t="s">
        <v>7</v>
      </c>
      <c r="H14">
        <v>0</v>
      </c>
      <c r="I14">
        <v>1</v>
      </c>
      <c r="J14" s="2">
        <f>(188*H14)+(20*5*I14)</f>
        <v>100</v>
      </c>
      <c r="K14" s="2">
        <f>3500+(50*(D14-50))</f>
        <v>2000</v>
      </c>
      <c r="L14" s="2">
        <f t="shared" si="0"/>
        <v>2100</v>
      </c>
    </row>
    <row r="15" spans="1:12">
      <c r="A15" t="s">
        <v>57</v>
      </c>
      <c r="C15" t="s">
        <v>24</v>
      </c>
      <c r="D15">
        <v>47</v>
      </c>
      <c r="E15" t="s">
        <v>53</v>
      </c>
      <c r="F15" t="s">
        <v>14</v>
      </c>
      <c r="G15" t="s">
        <v>12</v>
      </c>
      <c r="H15">
        <v>5</v>
      </c>
      <c r="I15">
        <v>0</v>
      </c>
      <c r="J15" s="2">
        <f t="shared" ref="J15:J28" si="1">(188*H15)+(20*5*I15)</f>
        <v>940</v>
      </c>
      <c r="K15" s="2">
        <f t="shared" ref="K15" si="2">3500+(50*(D15-50))</f>
        <v>3350</v>
      </c>
      <c r="L15" s="2">
        <f t="shared" si="0"/>
        <v>4290</v>
      </c>
    </row>
    <row r="16" spans="1:12">
      <c r="A16" t="s">
        <v>58</v>
      </c>
      <c r="C16" t="s">
        <v>28</v>
      </c>
      <c r="D16">
        <v>27</v>
      </c>
      <c r="E16" t="s">
        <v>53</v>
      </c>
      <c r="F16" t="s">
        <v>14</v>
      </c>
      <c r="G16" t="s">
        <v>12</v>
      </c>
      <c r="H16">
        <v>5</v>
      </c>
      <c r="I16">
        <v>0</v>
      </c>
      <c r="J16" s="2">
        <f t="shared" si="1"/>
        <v>940</v>
      </c>
      <c r="K16" s="2">
        <f>3500+(50*(D16-50))</f>
        <v>2350</v>
      </c>
      <c r="L16" s="2">
        <f t="shared" si="0"/>
        <v>3290</v>
      </c>
    </row>
    <row r="17" spans="1:12">
      <c r="A17" t="s">
        <v>60</v>
      </c>
      <c r="C17" t="s">
        <v>25</v>
      </c>
      <c r="D17">
        <v>91</v>
      </c>
      <c r="E17" t="s">
        <v>53</v>
      </c>
      <c r="F17" t="s">
        <v>26</v>
      </c>
      <c r="G17" t="s">
        <v>12</v>
      </c>
      <c r="H17">
        <v>10</v>
      </c>
      <c r="I17">
        <v>1</v>
      </c>
      <c r="J17" s="2">
        <f t="shared" si="1"/>
        <v>1980</v>
      </c>
      <c r="K17" s="2">
        <f>3500+(50*(D17-50))</f>
        <v>5550</v>
      </c>
      <c r="L17" s="2">
        <f t="shared" si="0"/>
        <v>7530</v>
      </c>
    </row>
    <row r="18" spans="1:12">
      <c r="A18" t="s">
        <v>61</v>
      </c>
      <c r="C18" t="s">
        <v>27</v>
      </c>
      <c r="D18">
        <v>141</v>
      </c>
      <c r="E18" t="s">
        <v>59</v>
      </c>
      <c r="F18" t="s">
        <v>22</v>
      </c>
      <c r="G18" t="s">
        <v>12</v>
      </c>
      <c r="H18">
        <v>20</v>
      </c>
      <c r="I18">
        <v>5</v>
      </c>
      <c r="J18" s="2">
        <f t="shared" si="1"/>
        <v>4260</v>
      </c>
      <c r="K18" s="2">
        <f>3500+(50*(D18-50))</f>
        <v>8050</v>
      </c>
      <c r="L18" s="2">
        <f t="shared" si="0"/>
        <v>12310</v>
      </c>
    </row>
    <row r="19" spans="1:12">
      <c r="A19" t="s">
        <v>62</v>
      </c>
      <c r="C19" t="s">
        <v>29</v>
      </c>
      <c r="D19">
        <v>40</v>
      </c>
      <c r="E19" t="s">
        <v>53</v>
      </c>
      <c r="F19" t="s">
        <v>30</v>
      </c>
      <c r="G19" t="s">
        <v>12</v>
      </c>
      <c r="H19">
        <v>5</v>
      </c>
      <c r="I19">
        <v>0</v>
      </c>
      <c r="J19" s="2">
        <f t="shared" si="1"/>
        <v>940</v>
      </c>
      <c r="K19" s="2">
        <f t="shared" ref="K19:K24" si="3">3500+(50*(D19-50))</f>
        <v>3000</v>
      </c>
      <c r="L19" s="2">
        <f t="shared" si="0"/>
        <v>3940</v>
      </c>
    </row>
    <row r="20" spans="1:12">
      <c r="A20" t="s">
        <v>63</v>
      </c>
      <c r="C20" t="s">
        <v>31</v>
      </c>
      <c r="D20">
        <v>144</v>
      </c>
      <c r="E20" t="s">
        <v>53</v>
      </c>
      <c r="F20" t="s">
        <v>30</v>
      </c>
      <c r="G20" t="s">
        <v>12</v>
      </c>
      <c r="H20">
        <v>15</v>
      </c>
      <c r="I20">
        <v>3</v>
      </c>
      <c r="J20" s="2">
        <f t="shared" si="1"/>
        <v>3120</v>
      </c>
      <c r="K20" s="2">
        <f t="shared" si="3"/>
        <v>8200</v>
      </c>
      <c r="L20" s="2">
        <f t="shared" si="0"/>
        <v>11320</v>
      </c>
    </row>
    <row r="21" spans="1:12">
      <c r="A21" t="s">
        <v>64</v>
      </c>
      <c r="C21" t="s">
        <v>32</v>
      </c>
      <c r="D21">
        <v>127</v>
      </c>
      <c r="E21" t="s">
        <v>53</v>
      </c>
      <c r="F21" t="s">
        <v>30</v>
      </c>
      <c r="G21" t="s">
        <v>12</v>
      </c>
      <c r="H21">
        <v>10</v>
      </c>
      <c r="I21">
        <v>3</v>
      </c>
      <c r="J21" s="2">
        <f t="shared" si="1"/>
        <v>2180</v>
      </c>
      <c r="K21" s="2">
        <f t="shared" si="3"/>
        <v>7350</v>
      </c>
      <c r="L21" s="2">
        <f t="shared" si="0"/>
        <v>9530</v>
      </c>
    </row>
    <row r="22" spans="1:12">
      <c r="A22" t="s">
        <v>65</v>
      </c>
      <c r="C22" t="s">
        <v>33</v>
      </c>
      <c r="D22">
        <v>17</v>
      </c>
      <c r="E22" t="s">
        <v>53</v>
      </c>
      <c r="F22" t="s">
        <v>34</v>
      </c>
      <c r="G22" t="s">
        <v>7</v>
      </c>
      <c r="H22">
        <v>3</v>
      </c>
      <c r="I22">
        <v>1</v>
      </c>
      <c r="J22" s="2">
        <f t="shared" si="1"/>
        <v>664</v>
      </c>
      <c r="K22" s="2">
        <f t="shared" si="3"/>
        <v>1850</v>
      </c>
      <c r="L22" s="2">
        <f t="shared" si="0"/>
        <v>2514</v>
      </c>
    </row>
    <row r="23" spans="1:12">
      <c r="A23" t="s">
        <v>66</v>
      </c>
      <c r="C23" t="s">
        <v>35</v>
      </c>
      <c r="D23">
        <v>26</v>
      </c>
      <c r="E23" t="s">
        <v>53</v>
      </c>
      <c r="F23" t="s">
        <v>36</v>
      </c>
      <c r="G23" t="s">
        <v>7</v>
      </c>
      <c r="H23">
        <v>3</v>
      </c>
      <c r="I23">
        <v>1</v>
      </c>
      <c r="J23" s="2">
        <f t="shared" si="1"/>
        <v>664</v>
      </c>
      <c r="K23" s="2">
        <f t="shared" si="3"/>
        <v>2300</v>
      </c>
      <c r="L23" s="2">
        <f t="shared" si="0"/>
        <v>2964</v>
      </c>
    </row>
    <row r="24" spans="1:12">
      <c r="A24" t="s">
        <v>68</v>
      </c>
      <c r="C24" t="s">
        <v>37</v>
      </c>
      <c r="D24">
        <v>20</v>
      </c>
      <c r="E24" t="s">
        <v>53</v>
      </c>
      <c r="F24" t="s">
        <v>38</v>
      </c>
      <c r="G24" t="s">
        <v>7</v>
      </c>
      <c r="H24">
        <v>3</v>
      </c>
      <c r="I24">
        <v>1</v>
      </c>
      <c r="J24" s="2">
        <f t="shared" si="1"/>
        <v>664</v>
      </c>
      <c r="K24" s="2">
        <f t="shared" si="3"/>
        <v>2000</v>
      </c>
      <c r="L24" s="2">
        <f t="shared" si="0"/>
        <v>2664</v>
      </c>
    </row>
    <row r="25" spans="1:12">
      <c r="A25" t="s">
        <v>69</v>
      </c>
      <c r="C25" t="s">
        <v>40</v>
      </c>
      <c r="D25">
        <v>81</v>
      </c>
      <c r="E25" t="s">
        <v>53</v>
      </c>
      <c r="F25" t="s">
        <v>39</v>
      </c>
      <c r="G25" t="s">
        <v>7</v>
      </c>
      <c r="H25">
        <v>5</v>
      </c>
      <c r="I25">
        <v>2</v>
      </c>
      <c r="J25" s="2">
        <f t="shared" si="1"/>
        <v>1140</v>
      </c>
      <c r="K25" s="2">
        <v>0</v>
      </c>
      <c r="L25" s="2">
        <f t="shared" si="0"/>
        <v>1140</v>
      </c>
    </row>
    <row r="26" spans="1:12">
      <c r="A26" t="s">
        <v>70</v>
      </c>
      <c r="C26" t="s">
        <v>41</v>
      </c>
      <c r="D26">
        <v>298</v>
      </c>
      <c r="E26" t="s">
        <v>71</v>
      </c>
      <c r="F26" t="s">
        <v>42</v>
      </c>
      <c r="G26" t="s">
        <v>12</v>
      </c>
      <c r="H26">
        <v>10</v>
      </c>
      <c r="I26">
        <v>4</v>
      </c>
      <c r="J26" s="2">
        <f t="shared" si="1"/>
        <v>2280</v>
      </c>
      <c r="K26" s="2">
        <v>0</v>
      </c>
      <c r="L26" s="2">
        <f t="shared" si="0"/>
        <v>2280</v>
      </c>
    </row>
    <row r="27" spans="1:12">
      <c r="A27" t="s">
        <v>73</v>
      </c>
      <c r="C27" t="s">
        <v>41</v>
      </c>
      <c r="D27">
        <v>160</v>
      </c>
      <c r="E27" t="s">
        <v>72</v>
      </c>
      <c r="F27" t="s">
        <v>43</v>
      </c>
      <c r="G27" t="s">
        <v>12</v>
      </c>
      <c r="H27">
        <v>5</v>
      </c>
      <c r="I27">
        <v>2</v>
      </c>
      <c r="J27" s="2">
        <f t="shared" si="1"/>
        <v>1140</v>
      </c>
      <c r="K27" s="2">
        <v>0</v>
      </c>
      <c r="L27" s="2">
        <f t="shared" si="0"/>
        <v>1140</v>
      </c>
    </row>
    <row r="28" spans="1:12">
      <c r="A28" t="s">
        <v>77</v>
      </c>
      <c r="C28" t="s">
        <v>78</v>
      </c>
      <c r="D28">
        <v>177</v>
      </c>
      <c r="E28" t="s">
        <v>53</v>
      </c>
      <c r="F28" t="s">
        <v>79</v>
      </c>
      <c r="G28" t="s">
        <v>12</v>
      </c>
      <c r="H28">
        <v>5</v>
      </c>
      <c r="I28">
        <v>1</v>
      </c>
      <c r="J28" s="2">
        <f t="shared" si="1"/>
        <v>1040</v>
      </c>
      <c r="K28" s="2">
        <v>0</v>
      </c>
      <c r="L28" s="2">
        <f t="shared" si="0"/>
        <v>1040</v>
      </c>
    </row>
    <row r="29" spans="1:12">
      <c r="J29" s="2"/>
      <c r="K29" s="2"/>
      <c r="L29" s="2"/>
    </row>
    <row r="30" spans="1:12">
      <c r="C30" s="2" t="s">
        <v>76</v>
      </c>
      <c r="D30" s="3">
        <f>SUM(D4:D28)</f>
        <v>2315</v>
      </c>
      <c r="E30" t="s">
        <v>53</v>
      </c>
      <c r="H30" s="3">
        <f>SUM(H4:H28)</f>
        <v>152</v>
      </c>
      <c r="J30" s="2"/>
      <c r="K30" s="2">
        <f>SUM(K4:K28)</f>
        <v>81250</v>
      </c>
      <c r="L30" s="2">
        <f>SUM(L4:L28)</f>
        <v>112046</v>
      </c>
    </row>
    <row r="31" spans="1:12">
      <c r="D31">
        <f>D4+D7+D10+D11+D13+D14+D15+D16+D17+D18+D19+D20+D21+D22+D23+D24</f>
        <v>1305</v>
      </c>
      <c r="K31" s="2"/>
      <c r="L31" s="2"/>
    </row>
    <row r="32" spans="1:12">
      <c r="L32" s="2"/>
    </row>
  </sheetData>
  <mergeCells count="9">
    <mergeCell ref="I1:I2"/>
    <mergeCell ref="J1:J2"/>
    <mergeCell ref="K1:K2"/>
    <mergeCell ref="L1:L2"/>
    <mergeCell ref="C1:C2"/>
    <mergeCell ref="D1:D2"/>
    <mergeCell ref="F1:F2"/>
    <mergeCell ref="G1:G2"/>
    <mergeCell ref="H1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2013-07-09T20:17:20Z</dcterms:created>
  <dcterms:modified xsi:type="dcterms:W3CDTF">2013-07-16T21:22:21Z</dcterms:modified>
</cp:coreProperties>
</file>