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75531C2A-2F0A-4B5C-BE1F-E9C6F283CFD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1" i="1" l="1"/>
  <c r="F38" i="1"/>
  <c r="F25" i="1"/>
  <c r="G107" i="1" l="1"/>
  <c r="F105" i="1" s="1"/>
  <c r="B109" i="1" s="1"/>
  <c r="G109" i="1" s="1"/>
  <c r="G96" i="1"/>
  <c r="F94" i="1" s="1"/>
  <c r="B98" i="1" s="1"/>
  <c r="G98" i="1" s="1"/>
  <c r="G85" i="1" l="1"/>
  <c r="F83" i="1" s="1"/>
  <c r="B87" i="1" s="1"/>
  <c r="G87" i="1" s="1"/>
  <c r="G74" i="1"/>
  <c r="F72" i="1" s="1"/>
  <c r="B76" i="1" s="1"/>
  <c r="G76" i="1" s="1"/>
  <c r="G63" i="1"/>
  <c r="B65" i="1" s="1"/>
  <c r="G65" i="1" s="1"/>
  <c r="G52" i="1"/>
  <c r="G27" i="1"/>
  <c r="B29" i="1" s="1"/>
  <c r="G29" i="1" s="1"/>
  <c r="G40" i="1"/>
  <c r="B42" i="1" s="1"/>
  <c r="G42" i="1" s="1"/>
  <c r="F50" i="1" l="1"/>
  <c r="B54" i="1" s="1"/>
  <c r="G54" i="1" s="1"/>
  <c r="G111" i="1" s="1"/>
</calcChain>
</file>

<file path=xl/sharedStrings.xml><?xml version="1.0" encoding="utf-8"?>
<sst xmlns="http://schemas.openxmlformats.org/spreadsheetml/2006/main" count="120" uniqueCount="28">
  <si>
    <r>
      <t>V</t>
    </r>
    <r>
      <rPr>
        <i/>
        <vertAlign val="subscript"/>
        <sz val="14"/>
        <color theme="1"/>
        <rFont val="Times New Roman"/>
        <family val="1"/>
      </rPr>
      <t>bz</t>
    </r>
    <r>
      <rPr>
        <sz val="14"/>
        <color theme="1"/>
        <rFont val="Times New Roman"/>
        <family val="1"/>
      </rPr>
      <t xml:space="preserve"> = R</t>
    </r>
    <r>
      <rPr>
        <i/>
        <vertAlign val="subscript"/>
        <sz val="14"/>
        <color theme="1"/>
        <rFont val="Times New Roman"/>
        <family val="1"/>
      </rPr>
      <t>p</t>
    </r>
    <r>
      <rPr>
        <sz val="14"/>
        <color theme="1"/>
        <rFont val="Times New Roman"/>
        <family val="1"/>
      </rPr>
      <t>P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+ R</t>
    </r>
    <r>
      <rPr>
        <i/>
        <vertAlign val="subscript"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 A</t>
    </r>
    <r>
      <rPr>
        <i/>
        <vertAlign val="subscript"/>
        <sz val="14"/>
        <color theme="1"/>
        <rFont val="Times New Roman"/>
        <family val="1"/>
      </rPr>
      <t>z</t>
    </r>
  </si>
  <si>
    <r>
      <t>R</t>
    </r>
    <r>
      <rPr>
        <i/>
        <vertAlign val="subscript"/>
        <sz val="14"/>
        <color theme="1"/>
        <rFont val="Times New Roman"/>
        <family val="1"/>
      </rPr>
      <t xml:space="preserve">p     </t>
    </r>
    <r>
      <rPr>
        <sz val="14"/>
        <color theme="1"/>
        <rFont val="Times New Roman"/>
        <family val="1"/>
      </rPr>
      <t>=</t>
    </r>
  </si>
  <si>
    <r>
      <t>P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   =</t>
    </r>
  </si>
  <si>
    <r>
      <t>R</t>
    </r>
    <r>
      <rPr>
        <i/>
        <vertAlign val="subscript"/>
        <sz val="14"/>
        <color theme="1"/>
        <rFont val="Times New Roman"/>
        <family val="1"/>
      </rPr>
      <t>a</t>
    </r>
    <r>
      <rPr>
        <sz val="14"/>
        <color theme="1"/>
        <rFont val="Times New Roman"/>
        <family val="1"/>
      </rPr>
      <t xml:space="preserve">    =</t>
    </r>
  </si>
  <si>
    <r>
      <t>A</t>
    </r>
    <r>
      <rPr>
        <i/>
        <vertAlign val="subscript"/>
        <sz val="14"/>
        <color theme="1"/>
        <rFont val="Times New Roman"/>
        <family val="1"/>
      </rPr>
      <t>z</t>
    </r>
    <r>
      <rPr>
        <sz val="14"/>
        <color theme="1"/>
        <rFont val="Times New Roman"/>
        <family val="1"/>
      </rPr>
      <t xml:space="preserve">    =</t>
    </r>
  </si>
  <si>
    <t>per</t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</si>
  <si>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 =</t>
    </r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</si>
  <si>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 -</t>
    </r>
  </si>
  <si>
    <t>% for furniture =</t>
  </si>
  <si>
    <r>
      <t>V</t>
    </r>
    <r>
      <rPr>
        <i/>
        <vertAlign val="subscript"/>
        <sz val="14"/>
        <color theme="1"/>
        <rFont val="Times New Roman"/>
        <family val="1"/>
      </rPr>
      <t>bz</t>
    </r>
    <r>
      <rPr>
        <sz val="14"/>
        <color theme="1"/>
        <rFont val="Times New Roman"/>
        <family val="1"/>
      </rPr>
      <t xml:space="preserve"> = </t>
    </r>
  </si>
  <si>
    <r>
      <t>ft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 </t>
    </r>
  </si>
  <si>
    <t>cfm fresh in corridors</t>
  </si>
  <si>
    <t>cfm fresh air per room x 5 rooms =</t>
  </si>
  <si>
    <t>cfm fresh air per room x 3 rooms =</t>
  </si>
  <si>
    <t>cfm</t>
  </si>
  <si>
    <t>%  =</t>
  </si>
  <si>
    <t>************************************************************</t>
  </si>
  <si>
    <t>cfm fresh air per room  =</t>
  </si>
  <si>
    <t>cfm fresh air per room x 2 rooms =</t>
  </si>
  <si>
    <t>Staff Lounge</t>
  </si>
  <si>
    <t>Waiting Room</t>
  </si>
  <si>
    <t>cfm of Fresh Air for Entire Facility</t>
  </si>
  <si>
    <t>Room 111, Troop Commander</t>
  </si>
  <si>
    <t>Room 112, Executive Officer</t>
  </si>
  <si>
    <t>Room 113, File Room</t>
  </si>
  <si>
    <t>Room 114, Clerks</t>
  </si>
  <si>
    <t>Break Room 114</t>
  </si>
  <si>
    <t>Rear Area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</si>
</sst>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i/>
      <vertAlign val="subscript"/>
      <sz val="14"/>
      <color theme="1"/>
      <name val="Times New Roman"/>
      <family val="1"/>
    </font>
    <font>
      <sz val="18"/>
      <color theme="1"/>
      <name val="Times New Roman"/>
      <family val="1"/>
    </font>
    <font>
      <vertAlign val="superscript"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1" fillId="0" borderId="0" xfId="0" applyNumberFormat="1" applyFont="1"/>
    <xf numFmtId="4" fontId="1" fillId="0" borderId="0" xfId="0" applyNumberFormat="1" applyFont="1"/>
    <xf numFmtId="164" fontId="1" fillId="0" borderId="0" xfId="0" applyNumberFormat="1" applyFont="1"/>
    <xf numFmtId="4" fontId="1" fillId="2" borderId="0" xfId="0" applyNumberFormat="1" applyFont="1" applyFill="1"/>
    <xf numFmtId="0" fontId="1" fillId="2" borderId="0" xfId="0" applyFont="1" applyFill="1"/>
    <xf numFmtId="4" fontId="2" fillId="2" borderId="0" xfId="0" applyNumberFormat="1" applyFont="1" applyFill="1"/>
    <xf numFmtId="2" fontId="1" fillId="2" borderId="0" xfId="0" applyNumberFormat="1" applyFont="1" applyFill="1"/>
    <xf numFmtId="0" fontId="1" fillId="0" borderId="0" xfId="0" applyFont="1" applyAlignment="1"/>
    <xf numFmtId="0" fontId="1" fillId="2" borderId="0" xfId="0" applyFont="1" applyFill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20</xdr:col>
      <xdr:colOff>494400</xdr:colOff>
      <xdr:row>37</xdr:row>
      <xdr:rowOff>37144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CF38C2-80BC-41B9-AD4E-8BDCDBD54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90500"/>
          <a:ext cx="7200000" cy="764761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20</xdr:col>
      <xdr:colOff>494287</xdr:colOff>
      <xdr:row>76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1B90C9-1320-4864-8BD2-C5436097F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8001000"/>
          <a:ext cx="7199887" cy="862965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77</xdr:row>
      <xdr:rowOff>66675</xdr:rowOff>
    </xdr:from>
    <xdr:to>
      <xdr:col>20</xdr:col>
      <xdr:colOff>447675</xdr:colOff>
      <xdr:row>96</xdr:row>
      <xdr:rowOff>141221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9788DE-DD74-4ECC-B7D9-AE39D7140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24500" y="17297400"/>
          <a:ext cx="7115175" cy="4656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8</xdr:col>
      <xdr:colOff>243388</xdr:colOff>
      <xdr:row>17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8C182C-452B-4417-B70C-D4C43611E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81000"/>
          <a:ext cx="5205913" cy="2867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1:K111"/>
  <sheetViews>
    <sheetView tabSelected="1" topLeftCell="A43" workbookViewId="0">
      <selection activeCell="A81" sqref="A81"/>
    </sheetView>
  </sheetViews>
  <sheetFormatPr defaultRowHeight="15" x14ac:dyDescent="0.25"/>
  <cols>
    <col min="7" max="7" width="10.42578125" bestFit="1" customWidth="1"/>
  </cols>
  <sheetData>
    <row r="21" spans="1:8" ht="23.25" x14ac:dyDescent="0.35">
      <c r="A21" s="3" t="s">
        <v>22</v>
      </c>
    </row>
    <row r="23" spans="1:8" ht="20.25" x14ac:dyDescent="0.35">
      <c r="A23" s="2" t="s">
        <v>0</v>
      </c>
    </row>
    <row r="24" spans="1:8" ht="20.25" x14ac:dyDescent="0.35">
      <c r="A24" s="2" t="s">
        <v>1</v>
      </c>
      <c r="B24" s="1">
        <v>5</v>
      </c>
      <c r="C24" s="1"/>
      <c r="D24" s="1"/>
      <c r="E24" s="1"/>
      <c r="F24" s="1"/>
    </row>
    <row r="25" spans="1:8" ht="20.25" x14ac:dyDescent="0.35">
      <c r="A25" s="2" t="s">
        <v>2</v>
      </c>
      <c r="B25" s="1">
        <v>5</v>
      </c>
      <c r="C25" s="1" t="s">
        <v>5</v>
      </c>
      <c r="D25" s="1">
        <v>1000</v>
      </c>
      <c r="E25" s="1" t="s">
        <v>6</v>
      </c>
      <c r="F25" s="6">
        <f>ROUNDUP(G27/D25*B25,0)</f>
        <v>1</v>
      </c>
    </row>
    <row r="26" spans="1:8" ht="20.25" x14ac:dyDescent="0.35">
      <c r="A26" s="2" t="s">
        <v>3</v>
      </c>
      <c r="B26" s="1">
        <v>0.06</v>
      </c>
      <c r="C26" s="1"/>
      <c r="D26" s="1"/>
      <c r="E26" s="1"/>
      <c r="F26" s="1"/>
    </row>
    <row r="27" spans="1:8" ht="20.25" x14ac:dyDescent="0.35">
      <c r="A27" s="2" t="s">
        <v>4</v>
      </c>
      <c r="B27" s="4">
        <v>209</v>
      </c>
      <c r="C27" s="1" t="s">
        <v>7</v>
      </c>
      <c r="D27" s="1">
        <v>10</v>
      </c>
      <c r="E27" s="1" t="s">
        <v>8</v>
      </c>
      <c r="F27" s="1"/>
      <c r="G27" s="5">
        <f>B27-(B27*(D27%))</f>
        <v>188.1</v>
      </c>
      <c r="H27" s="1" t="s">
        <v>10</v>
      </c>
    </row>
    <row r="29" spans="1:8" ht="20.25" x14ac:dyDescent="0.35">
      <c r="A29" s="2" t="s">
        <v>9</v>
      </c>
      <c r="B29" s="5">
        <f>(B24*F25)+(B26*G27)</f>
        <v>16.286000000000001</v>
      </c>
      <c r="C29" s="1" t="s">
        <v>12</v>
      </c>
      <c r="G29" s="7">
        <f>B29*5</f>
        <v>81.430000000000007</v>
      </c>
      <c r="H29" s="8" t="s">
        <v>14</v>
      </c>
    </row>
    <row r="32" spans="1:8" ht="15.75" x14ac:dyDescent="0.25">
      <c r="A32" s="11" t="s">
        <v>16</v>
      </c>
      <c r="B32" s="11"/>
      <c r="C32" s="11"/>
      <c r="D32" s="11"/>
      <c r="E32" s="11"/>
      <c r="F32" s="11"/>
      <c r="G32" s="11"/>
      <c r="H32" s="11"/>
    </row>
    <row r="34" spans="1:8" ht="23.25" x14ac:dyDescent="0.35">
      <c r="A34" s="3" t="s">
        <v>23</v>
      </c>
    </row>
    <row r="36" spans="1:8" ht="20.25" x14ac:dyDescent="0.35">
      <c r="A36" s="2" t="s">
        <v>0</v>
      </c>
    </row>
    <row r="37" spans="1:8" ht="20.25" x14ac:dyDescent="0.35">
      <c r="A37" s="2" t="s">
        <v>1</v>
      </c>
      <c r="B37" s="1">
        <v>5</v>
      </c>
      <c r="C37" s="1"/>
      <c r="D37" s="1"/>
      <c r="E37" s="1"/>
      <c r="F37" s="1"/>
    </row>
    <row r="38" spans="1:8" ht="20.25" x14ac:dyDescent="0.35">
      <c r="A38" s="2" t="s">
        <v>2</v>
      </c>
      <c r="B38" s="1">
        <v>5</v>
      </c>
      <c r="C38" s="1" t="s">
        <v>5</v>
      </c>
      <c r="D38" s="1">
        <v>1000</v>
      </c>
      <c r="E38" s="1" t="s">
        <v>6</v>
      </c>
      <c r="F38" s="6">
        <f>ROUNDUP(G40/D38*B38,0)</f>
        <v>1</v>
      </c>
    </row>
    <row r="39" spans="1:8" ht="20.25" x14ac:dyDescent="0.35">
      <c r="A39" s="2" t="s">
        <v>3</v>
      </c>
      <c r="B39" s="1">
        <v>0.06</v>
      </c>
      <c r="C39" s="1"/>
      <c r="D39" s="1"/>
      <c r="E39" s="1"/>
      <c r="F39" s="1"/>
    </row>
    <row r="40" spans="1:8" ht="20.25" x14ac:dyDescent="0.35">
      <c r="A40" s="2" t="s">
        <v>4</v>
      </c>
      <c r="B40" s="4">
        <v>180</v>
      </c>
      <c r="C40" s="1" t="s">
        <v>7</v>
      </c>
      <c r="D40" s="1">
        <v>10</v>
      </c>
      <c r="E40" s="1" t="s">
        <v>8</v>
      </c>
      <c r="F40" s="1"/>
      <c r="G40" s="5">
        <f>B40-(B40*(D40%))</f>
        <v>162</v>
      </c>
      <c r="H40" s="1" t="s">
        <v>10</v>
      </c>
    </row>
    <row r="42" spans="1:8" ht="20.25" x14ac:dyDescent="0.35">
      <c r="A42" s="2" t="s">
        <v>9</v>
      </c>
      <c r="B42" s="5">
        <f>(B37*F38)+(B39*G40)</f>
        <v>14.719999999999999</v>
      </c>
      <c r="C42" s="1" t="s">
        <v>13</v>
      </c>
      <c r="G42" s="10">
        <f>B42*3</f>
        <v>44.16</v>
      </c>
      <c r="H42" s="8" t="s">
        <v>14</v>
      </c>
    </row>
    <row r="45" spans="1:8" ht="15.75" x14ac:dyDescent="0.25">
      <c r="A45" s="11" t="s">
        <v>16</v>
      </c>
      <c r="B45" s="11"/>
      <c r="C45" s="11"/>
      <c r="D45" s="11"/>
      <c r="E45" s="11"/>
      <c r="F45" s="11"/>
      <c r="G45" s="11"/>
      <c r="H45" s="11"/>
    </row>
    <row r="46" spans="1:8" ht="23.25" x14ac:dyDescent="0.35">
      <c r="A46" s="3" t="s">
        <v>24</v>
      </c>
    </row>
    <row r="48" spans="1:8" ht="20.25" x14ac:dyDescent="0.35">
      <c r="A48" s="2" t="s">
        <v>0</v>
      </c>
    </row>
    <row r="49" spans="1:8" ht="20.25" x14ac:dyDescent="0.35">
      <c r="A49" s="2" t="s">
        <v>1</v>
      </c>
      <c r="B49" s="1">
        <v>5</v>
      </c>
      <c r="C49" s="1"/>
      <c r="D49" s="1"/>
      <c r="E49" s="1"/>
      <c r="F49" s="1"/>
    </row>
    <row r="50" spans="1:8" ht="20.25" x14ac:dyDescent="0.35">
      <c r="A50" s="2" t="s">
        <v>2</v>
      </c>
      <c r="B50" s="1">
        <v>5</v>
      </c>
      <c r="C50" s="1" t="s">
        <v>5</v>
      </c>
      <c r="D50" s="1">
        <v>1000</v>
      </c>
      <c r="E50" s="1" t="s">
        <v>6</v>
      </c>
      <c r="F50" s="6">
        <f>ROUNDUP(G52/D50*B50,0)</f>
        <v>1</v>
      </c>
    </row>
    <row r="51" spans="1:8" ht="20.25" x14ac:dyDescent="0.35">
      <c r="A51" s="2" t="s">
        <v>3</v>
      </c>
      <c r="B51" s="1">
        <v>0.06</v>
      </c>
      <c r="C51" s="1"/>
      <c r="D51" s="1"/>
      <c r="E51" s="1"/>
      <c r="F51" s="1"/>
    </row>
    <row r="52" spans="1:8" ht="20.25" x14ac:dyDescent="0.35">
      <c r="A52" s="2" t="s">
        <v>4</v>
      </c>
      <c r="B52" s="4">
        <v>114</v>
      </c>
      <c r="C52" s="1" t="s">
        <v>7</v>
      </c>
      <c r="D52" s="1">
        <v>15</v>
      </c>
      <c r="E52" s="1" t="s">
        <v>15</v>
      </c>
      <c r="F52" s="1"/>
      <c r="G52" s="5">
        <f>B52-(B52*(D52%))</f>
        <v>96.9</v>
      </c>
      <c r="H52" s="1" t="s">
        <v>10</v>
      </c>
    </row>
    <row r="54" spans="1:8" ht="20.25" x14ac:dyDescent="0.35">
      <c r="A54" s="2" t="s">
        <v>9</v>
      </c>
      <c r="B54" s="5">
        <f>(B49*F50)+(B51*G52)</f>
        <v>10.814</v>
      </c>
      <c r="C54" s="1" t="s">
        <v>11</v>
      </c>
      <c r="G54" s="7">
        <f>B54</f>
        <v>10.814</v>
      </c>
      <c r="H54" s="8" t="s">
        <v>14</v>
      </c>
    </row>
    <row r="56" spans="1:8" ht="15.75" x14ac:dyDescent="0.25">
      <c r="A56" s="11" t="s">
        <v>16</v>
      </c>
      <c r="B56" s="11"/>
      <c r="C56" s="11"/>
      <c r="D56" s="11"/>
      <c r="E56" s="11"/>
      <c r="F56" s="11"/>
      <c r="G56" s="11"/>
      <c r="H56" s="11"/>
    </row>
    <row r="58" spans="1:8" ht="23.25" x14ac:dyDescent="0.35">
      <c r="A58" s="3" t="s">
        <v>25</v>
      </c>
    </row>
    <row r="59" spans="1:8" ht="20.25" x14ac:dyDescent="0.35">
      <c r="A59" s="2" t="s">
        <v>0</v>
      </c>
    </row>
    <row r="60" spans="1:8" ht="20.25" x14ac:dyDescent="0.35">
      <c r="A60" s="2" t="s">
        <v>1</v>
      </c>
      <c r="B60" s="1">
        <v>60</v>
      </c>
      <c r="C60" s="1"/>
      <c r="D60" s="1"/>
      <c r="E60" s="1"/>
      <c r="F60" s="1"/>
    </row>
    <row r="61" spans="1:8" ht="20.25" x14ac:dyDescent="0.35">
      <c r="A61" s="2" t="s">
        <v>2</v>
      </c>
      <c r="B61" s="1">
        <v>5</v>
      </c>
      <c r="C61" s="1" t="s">
        <v>5</v>
      </c>
      <c r="D61" s="1">
        <v>1000</v>
      </c>
      <c r="E61" s="1" t="s">
        <v>6</v>
      </c>
      <c r="F61" s="6">
        <f>ROUNDUP(G63/D61*B61,0)</f>
        <v>2</v>
      </c>
    </row>
    <row r="62" spans="1:8" ht="20.25" x14ac:dyDescent="0.35">
      <c r="A62" s="2" t="s">
        <v>3</v>
      </c>
      <c r="B62" s="1">
        <v>0.06</v>
      </c>
      <c r="C62" s="1"/>
      <c r="D62" s="1"/>
      <c r="E62" s="1"/>
      <c r="F62" s="1"/>
    </row>
    <row r="63" spans="1:8" ht="20.25" x14ac:dyDescent="0.35">
      <c r="A63" s="2" t="s">
        <v>4</v>
      </c>
      <c r="B63" s="4">
        <v>367</v>
      </c>
      <c r="C63" s="1" t="s">
        <v>7</v>
      </c>
      <c r="D63" s="1">
        <v>5</v>
      </c>
      <c r="E63" s="1" t="s">
        <v>15</v>
      </c>
      <c r="F63" s="1"/>
      <c r="G63" s="5">
        <f>B63-(B63*(D63%))</f>
        <v>348.65</v>
      </c>
      <c r="H63" s="1" t="s">
        <v>10</v>
      </c>
    </row>
    <row r="65" spans="1:8" ht="20.25" x14ac:dyDescent="0.35">
      <c r="A65" s="2" t="s">
        <v>9</v>
      </c>
      <c r="B65" s="5">
        <f>(B60*F61)+(B62*G63)</f>
        <v>140.91899999999998</v>
      </c>
      <c r="C65" s="1" t="s">
        <v>18</v>
      </c>
      <c r="G65" s="7">
        <f>B65*2</f>
        <v>281.83799999999997</v>
      </c>
      <c r="H65" s="8" t="s">
        <v>14</v>
      </c>
    </row>
    <row r="67" spans="1:8" ht="15.75" x14ac:dyDescent="0.25">
      <c r="A67" s="11" t="s">
        <v>16</v>
      </c>
      <c r="B67" s="11"/>
      <c r="C67" s="11"/>
      <c r="D67" s="11"/>
      <c r="E67" s="11"/>
      <c r="F67" s="11"/>
      <c r="G67" s="11"/>
      <c r="H67" s="11"/>
    </row>
    <row r="69" spans="1:8" ht="23.25" x14ac:dyDescent="0.35">
      <c r="A69" s="3" t="s">
        <v>26</v>
      </c>
    </row>
    <row r="70" spans="1:8" ht="20.25" x14ac:dyDescent="0.35">
      <c r="A70" s="2" t="s">
        <v>0</v>
      </c>
    </row>
    <row r="71" spans="1:8" ht="20.25" x14ac:dyDescent="0.35">
      <c r="A71" s="2" t="s">
        <v>1</v>
      </c>
      <c r="B71" s="1">
        <v>5</v>
      </c>
      <c r="C71" s="1"/>
      <c r="D71" s="1"/>
      <c r="E71" s="1"/>
      <c r="F71" s="1"/>
    </row>
    <row r="72" spans="1:8" ht="20.25" x14ac:dyDescent="0.35">
      <c r="A72" s="2" t="s">
        <v>2</v>
      </c>
      <c r="B72" s="1">
        <v>50</v>
      </c>
      <c r="C72" s="1" t="s">
        <v>5</v>
      </c>
      <c r="D72" s="1">
        <v>1000</v>
      </c>
      <c r="E72" s="1" t="s">
        <v>6</v>
      </c>
      <c r="F72" s="6">
        <f>G74/D72*B72</f>
        <v>5.9375</v>
      </c>
    </row>
    <row r="73" spans="1:8" ht="20.25" x14ac:dyDescent="0.35">
      <c r="A73" s="2" t="s">
        <v>3</v>
      </c>
      <c r="B73" s="1">
        <v>0.06</v>
      </c>
      <c r="C73" s="1"/>
      <c r="D73" s="1"/>
      <c r="E73" s="1"/>
      <c r="F73" s="1"/>
    </row>
    <row r="74" spans="1:8" ht="20.25" x14ac:dyDescent="0.35">
      <c r="A74" s="2" t="s">
        <v>4</v>
      </c>
      <c r="B74" s="4">
        <v>125</v>
      </c>
      <c r="C74" s="1" t="s">
        <v>7</v>
      </c>
      <c r="D74" s="1">
        <v>5</v>
      </c>
      <c r="E74" s="1" t="s">
        <v>15</v>
      </c>
      <c r="F74" s="1"/>
      <c r="G74" s="5">
        <f>B74-(B74*(D74%))</f>
        <v>118.75</v>
      </c>
      <c r="H74" s="1" t="s">
        <v>10</v>
      </c>
    </row>
    <row r="76" spans="1:8" ht="20.25" x14ac:dyDescent="0.35">
      <c r="A76" s="2" t="s">
        <v>9</v>
      </c>
      <c r="B76" s="5">
        <f>(B71*F72)+(B73*G74)</f>
        <v>36.8125</v>
      </c>
      <c r="C76" s="1" t="s">
        <v>17</v>
      </c>
      <c r="G76" s="7">
        <f>B76</f>
        <v>36.8125</v>
      </c>
      <c r="H76" s="8" t="s">
        <v>14</v>
      </c>
    </row>
    <row r="78" spans="1:8" ht="15.75" x14ac:dyDescent="0.25">
      <c r="A78" s="11" t="s">
        <v>16</v>
      </c>
      <c r="B78" s="11"/>
      <c r="C78" s="11"/>
      <c r="D78" s="11"/>
      <c r="E78" s="11"/>
      <c r="F78" s="11"/>
      <c r="G78" s="11"/>
      <c r="H78" s="11"/>
    </row>
    <row r="80" spans="1:8" ht="23.25" x14ac:dyDescent="0.35">
      <c r="A80" s="3" t="s">
        <v>27</v>
      </c>
    </row>
    <row r="81" spans="1:8" ht="20.25" x14ac:dyDescent="0.35">
      <c r="A81" s="2" t="s">
        <v>0</v>
      </c>
    </row>
    <row r="82" spans="1:8" ht="20.25" x14ac:dyDescent="0.35">
      <c r="A82" s="2" t="s">
        <v>1</v>
      </c>
      <c r="B82" s="1">
        <v>5</v>
      </c>
      <c r="C82" s="1"/>
      <c r="D82" s="1"/>
      <c r="E82" s="1"/>
      <c r="F82" s="1"/>
    </row>
    <row r="83" spans="1:8" ht="20.25" x14ac:dyDescent="0.35">
      <c r="A83" s="2" t="s">
        <v>2</v>
      </c>
      <c r="B83" s="1">
        <v>30</v>
      </c>
      <c r="C83" s="1" t="s">
        <v>5</v>
      </c>
      <c r="D83" s="1">
        <v>1000</v>
      </c>
      <c r="E83" s="1" t="s">
        <v>6</v>
      </c>
      <c r="F83" s="6">
        <f>G85/D83*B83</f>
        <v>2.964</v>
      </c>
    </row>
    <row r="84" spans="1:8" ht="20.25" x14ac:dyDescent="0.35">
      <c r="A84" s="2" t="s">
        <v>3</v>
      </c>
      <c r="B84" s="1">
        <v>0.06</v>
      </c>
      <c r="C84" s="1"/>
      <c r="D84" s="1"/>
      <c r="E84" s="1"/>
      <c r="F84" s="1"/>
    </row>
    <row r="85" spans="1:8" ht="20.25" x14ac:dyDescent="0.35">
      <c r="A85" s="2" t="s">
        <v>4</v>
      </c>
      <c r="B85" s="4">
        <v>104</v>
      </c>
      <c r="C85" s="1" t="s">
        <v>7</v>
      </c>
      <c r="D85" s="1">
        <v>5</v>
      </c>
      <c r="E85" s="1" t="s">
        <v>15</v>
      </c>
      <c r="F85" s="1"/>
      <c r="G85" s="5">
        <f>B85-(B85*(D85%))</f>
        <v>98.8</v>
      </c>
      <c r="H85" s="1" t="s">
        <v>10</v>
      </c>
    </row>
    <row r="87" spans="1:8" ht="20.25" x14ac:dyDescent="0.35">
      <c r="A87" s="2" t="s">
        <v>9</v>
      </c>
      <c r="B87" s="5">
        <f>(B82*F83)+(B84*G85)</f>
        <v>20.748000000000001</v>
      </c>
      <c r="C87" s="1" t="s">
        <v>17</v>
      </c>
      <c r="G87" s="7">
        <f>B87</f>
        <v>20.748000000000001</v>
      </c>
      <c r="H87" s="8" t="s">
        <v>14</v>
      </c>
    </row>
    <row r="89" spans="1:8" ht="15.75" x14ac:dyDescent="0.25">
      <c r="A89" s="11" t="s">
        <v>16</v>
      </c>
      <c r="B89" s="11"/>
      <c r="C89" s="11"/>
      <c r="D89" s="11"/>
      <c r="E89" s="11"/>
      <c r="F89" s="11"/>
      <c r="G89" s="11"/>
      <c r="H89" s="11"/>
    </row>
    <row r="91" spans="1:8" ht="23.25" x14ac:dyDescent="0.35">
      <c r="A91" s="3" t="s">
        <v>19</v>
      </c>
    </row>
    <row r="92" spans="1:8" ht="20.25" x14ac:dyDescent="0.35">
      <c r="A92" s="2" t="s">
        <v>0</v>
      </c>
    </row>
    <row r="93" spans="1:8" ht="20.25" x14ac:dyDescent="0.35">
      <c r="A93" s="2" t="s">
        <v>1</v>
      </c>
      <c r="B93" s="1">
        <v>5</v>
      </c>
      <c r="C93" s="1"/>
      <c r="D93" s="1"/>
      <c r="E93" s="1"/>
      <c r="F93" s="1"/>
    </row>
    <row r="94" spans="1:8" ht="20.25" x14ac:dyDescent="0.35">
      <c r="A94" s="2" t="s">
        <v>2</v>
      </c>
      <c r="B94" s="1">
        <v>10</v>
      </c>
      <c r="C94" s="1" t="s">
        <v>5</v>
      </c>
      <c r="D94" s="1">
        <v>1000</v>
      </c>
      <c r="E94" s="1" t="s">
        <v>6</v>
      </c>
      <c r="F94" s="6">
        <f>G96/D94*B94</f>
        <v>1.1020000000000001</v>
      </c>
    </row>
    <row r="95" spans="1:8" ht="20.25" x14ac:dyDescent="0.35">
      <c r="A95" s="2" t="s">
        <v>3</v>
      </c>
      <c r="B95" s="1">
        <v>0.12</v>
      </c>
      <c r="C95" s="1"/>
      <c r="D95" s="1"/>
      <c r="E95" s="1"/>
      <c r="F95" s="1"/>
    </row>
    <row r="96" spans="1:8" ht="20.25" x14ac:dyDescent="0.35">
      <c r="A96" s="2" t="s">
        <v>4</v>
      </c>
      <c r="B96" s="4">
        <v>116</v>
      </c>
      <c r="C96" s="1" t="s">
        <v>7</v>
      </c>
      <c r="D96" s="1">
        <v>5</v>
      </c>
      <c r="E96" s="1" t="s">
        <v>15</v>
      </c>
      <c r="F96" s="1"/>
      <c r="G96" s="5">
        <f>B96-(B96*(D96%))</f>
        <v>110.2</v>
      </c>
      <c r="H96" s="1" t="s">
        <v>10</v>
      </c>
    </row>
    <row r="98" spans="1:11" ht="20.25" x14ac:dyDescent="0.35">
      <c r="A98" s="2" t="s">
        <v>9</v>
      </c>
      <c r="B98" s="5">
        <f>(B93*F94)+(B95*G96)</f>
        <v>18.734000000000002</v>
      </c>
      <c r="C98" s="1" t="s">
        <v>17</v>
      </c>
      <c r="G98" s="7">
        <f>B98</f>
        <v>18.734000000000002</v>
      </c>
      <c r="H98" s="8" t="s">
        <v>14</v>
      </c>
    </row>
    <row r="100" spans="1:11" ht="15.75" x14ac:dyDescent="0.25">
      <c r="A100" s="11" t="s">
        <v>16</v>
      </c>
      <c r="B100" s="11"/>
      <c r="C100" s="11"/>
      <c r="D100" s="11"/>
      <c r="E100" s="11"/>
      <c r="F100" s="11"/>
      <c r="G100" s="11"/>
      <c r="H100" s="11"/>
    </row>
    <row r="102" spans="1:11" ht="23.25" x14ac:dyDescent="0.35">
      <c r="A102" s="3" t="s">
        <v>20</v>
      </c>
    </row>
    <row r="103" spans="1:11" ht="20.25" x14ac:dyDescent="0.35">
      <c r="A103" s="2" t="s">
        <v>0</v>
      </c>
    </row>
    <row r="104" spans="1:11" ht="20.25" x14ac:dyDescent="0.35">
      <c r="A104" s="2" t="s">
        <v>1</v>
      </c>
      <c r="B104" s="1">
        <v>5</v>
      </c>
      <c r="C104" s="1"/>
      <c r="D104" s="1"/>
      <c r="E104" s="1"/>
      <c r="F104" s="1"/>
    </row>
    <row r="105" spans="1:11" ht="20.25" x14ac:dyDescent="0.35">
      <c r="A105" s="2" t="s">
        <v>2</v>
      </c>
      <c r="B105" s="1">
        <v>10</v>
      </c>
      <c r="C105" s="1" t="s">
        <v>5</v>
      </c>
      <c r="D105" s="1">
        <v>1000</v>
      </c>
      <c r="E105" s="1" t="s">
        <v>6</v>
      </c>
      <c r="F105" s="6">
        <f>G107/D105*B105</f>
        <v>3.0875000000000004</v>
      </c>
    </row>
    <row r="106" spans="1:11" ht="20.25" x14ac:dyDescent="0.35">
      <c r="A106" s="2" t="s">
        <v>3</v>
      </c>
      <c r="B106" s="1">
        <v>0.06</v>
      </c>
      <c r="C106" s="1"/>
      <c r="D106" s="1"/>
      <c r="E106" s="1"/>
      <c r="F106" s="1"/>
    </row>
    <row r="107" spans="1:11" ht="20.25" x14ac:dyDescent="0.35">
      <c r="A107" s="2" t="s">
        <v>4</v>
      </c>
      <c r="B107" s="4">
        <v>325</v>
      </c>
      <c r="C107" s="1" t="s">
        <v>7</v>
      </c>
      <c r="D107" s="1">
        <v>5</v>
      </c>
      <c r="E107" s="1" t="s">
        <v>15</v>
      </c>
      <c r="F107" s="1"/>
      <c r="G107" s="5">
        <f>B107-(B107*(D107%))</f>
        <v>308.75</v>
      </c>
      <c r="H107" s="1" t="s">
        <v>10</v>
      </c>
    </row>
    <row r="109" spans="1:11" ht="20.25" x14ac:dyDescent="0.35">
      <c r="A109" s="2" t="s">
        <v>9</v>
      </c>
      <c r="B109" s="5">
        <f>(B104*F105)+(B106*G107)</f>
        <v>33.962499999999999</v>
      </c>
      <c r="C109" s="1" t="s">
        <v>17</v>
      </c>
      <c r="G109" s="7">
        <f>B109</f>
        <v>33.962499999999999</v>
      </c>
      <c r="H109" s="8" t="s">
        <v>14</v>
      </c>
    </row>
    <row r="111" spans="1:11" ht="18.75" x14ac:dyDescent="0.3">
      <c r="G111" s="9">
        <f>G29+G42+G54+G65+G87+G98+G109</f>
        <v>491.68649999999991</v>
      </c>
      <c r="H111" s="12" t="s">
        <v>21</v>
      </c>
      <c r="I111" s="13"/>
      <c r="J111" s="13"/>
      <c r="K111" s="13"/>
    </row>
  </sheetData>
  <mergeCells count="8">
    <mergeCell ref="A89:H89"/>
    <mergeCell ref="A100:H100"/>
    <mergeCell ref="H111:K111"/>
    <mergeCell ref="A45:H45"/>
    <mergeCell ref="A32:H32"/>
    <mergeCell ref="A56:H56"/>
    <mergeCell ref="A67:H67"/>
    <mergeCell ref="A78:H78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2019-07-02T15:41:20Z</dcterms:modified>
</cp:coreProperties>
</file>