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- Government\Tangi - Electrical Load for Burnning Gas\"/>
    </mc:Choice>
  </mc:AlternateContent>
  <xr:revisionPtr revIDLastSave="0" documentId="13_ncr:1_{F3D7FC4B-D2DA-4198-A262-E3FA8D051647}" xr6:coauthVersionLast="45" xr6:coauthVersionMax="46" xr10:uidLastSave="{00000000-0000-0000-0000-000000000000}"/>
  <bookViews>
    <workbookView xWindow="390" yWindow="390" windowWidth="17580" windowHeight="15180" tabRatio="660" activeTab="1" xr2:uid="{00000000-000D-0000-FFFF-FFFF00000000}"/>
  </bookViews>
  <sheets>
    <sheet name="Flare Blowers" sheetId="13" r:id="rId1"/>
    <sheet name="4 Inch Pump" sheetId="14" r:id="rId2"/>
  </sheets>
  <definedNames>
    <definedName name="_Hlk322685739" localSheetId="0">'Flare Blowers'!#REF!</definedName>
    <definedName name="_xlnm.Print_Area" localSheetId="0">'Flare Blowers'!$A$1:$L$31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4" l="1"/>
  <c r="H7" i="14"/>
  <c r="I7" i="14"/>
  <c r="E7" i="14"/>
  <c r="F7" i="14" s="1"/>
  <c r="G7" i="14" s="1"/>
  <c r="I11" i="13" l="1"/>
  <c r="I10" i="13"/>
  <c r="I9" i="13"/>
  <c r="H11" i="13"/>
  <c r="H10" i="13"/>
  <c r="H9" i="13"/>
  <c r="F10" i="13"/>
  <c r="G9" i="13"/>
  <c r="G10" i="13" l="1"/>
  <c r="F9" i="13"/>
  <c r="F11" i="13"/>
  <c r="E11" i="13"/>
  <c r="E9" i="13"/>
  <c r="E10" i="13"/>
  <c r="E8" i="13"/>
  <c r="F8" i="13" s="1"/>
  <c r="G8" i="13" s="1"/>
  <c r="H8" i="13" s="1"/>
  <c r="I8" i="13" l="1"/>
  <c r="I30" i="13" s="1"/>
  <c r="H30" i="13"/>
  <c r="G30" i="13"/>
  <c r="G31" i="13" s="1"/>
</calcChain>
</file>

<file path=xl/sharedStrings.xml><?xml version="1.0" encoding="utf-8"?>
<sst xmlns="http://schemas.openxmlformats.org/spreadsheetml/2006/main" count="37" uniqueCount="24">
  <si>
    <t>ITEM NO.</t>
  </si>
  <si>
    <t>QUANTITY</t>
  </si>
  <si>
    <t>ITEM DESCRIPTION</t>
  </si>
  <si>
    <t>ELECTRICAL ESTIMATE FOR 3 PHASE EXPANSION</t>
  </si>
  <si>
    <t>REVISED: 04/21/2021</t>
  </si>
  <si>
    <t>TANGIPAHOA PARISH LANDFILL</t>
  </si>
  <si>
    <t>3 PHASE ELECTRICAL EXPANSION</t>
  </si>
  <si>
    <t>Air Jammer Motors</t>
  </si>
  <si>
    <t>Air Compressor Motors</t>
  </si>
  <si>
    <t>Flare Blower Motors</t>
  </si>
  <si>
    <t>Evaporator Contribution</t>
  </si>
  <si>
    <t>Subtotal (kVA)</t>
  </si>
  <si>
    <t>Total w/ 20% Increase (kVA)</t>
  </si>
  <si>
    <t>REAL LOAD (HP)</t>
  </si>
  <si>
    <t>EXTENSION (HP)</t>
  </si>
  <si>
    <t>EXTENSION (kW)</t>
  </si>
  <si>
    <t>Estimated Loads</t>
  </si>
  <si>
    <t>APPARENT POWER (kVA)</t>
  </si>
  <si>
    <t>Apparent (Amps)</t>
  </si>
  <si>
    <t>Include Starup (Amps)</t>
  </si>
  <si>
    <t>4 inch Pump</t>
  </si>
  <si>
    <t>Per NEC</t>
  </si>
  <si>
    <t>Amps</t>
  </si>
  <si>
    <t>Include Startup (Amps)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</si>
</sst>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/>
    <xf numFmtId="0" fontId="6" fillId="0" borderId="5" xfId="0" applyFont="1" applyFill="1" applyBorder="1" applyAlignment="1" applyProtection="1">
      <alignment horizontal="center" vertical="center"/>
    </xf>
    <xf numFmtId="2" fontId="6" fillId="0" borderId="0" xfId="0" applyNumberFormat="1" applyFont="1"/>
    <xf numFmtId="0" fontId="6" fillId="0" borderId="2" xfId="0" applyFont="1" applyFill="1" applyBorder="1" applyAlignment="1" applyProtection="1">
      <alignment horizontal="left" vertical="center" wrapText="1" inden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2" fontId="6" fillId="0" borderId="0" xfId="0" applyNumberFormat="1" applyFont="1" applyFill="1"/>
    <xf numFmtId="0" fontId="6" fillId="0" borderId="0" xfId="0" applyFont="1" applyFill="1"/>
    <xf numFmtId="0" fontId="6" fillId="0" borderId="0" xfId="0" applyFont="1" applyAlignment="1">
      <alignment wrapText="1"/>
    </xf>
    <xf numFmtId="164" fontId="3" fillId="0" borderId="3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 indent="1"/>
    </xf>
    <xf numFmtId="0" fontId="6" fillId="3" borderId="0" xfId="0" applyFont="1" applyFill="1" applyAlignment="1">
      <alignment horizontal="center"/>
    </xf>
    <xf numFmtId="165" fontId="6" fillId="0" borderId="9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0" fillId="0" borderId="2" xfId="0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0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 wrapText="1" indent="1"/>
    </xf>
    <xf numFmtId="0" fontId="2" fillId="0" borderId="13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right"/>
    </xf>
    <xf numFmtId="0" fontId="0" fillId="0" borderId="1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65" fontId="6" fillId="0" borderId="8" xfId="0" applyNumberFormat="1" applyFont="1" applyFill="1" applyBorder="1" applyAlignment="1" applyProtection="1">
      <alignment horizontal="right" vertical="center"/>
    </xf>
    <xf numFmtId="164" fontId="3" fillId="0" borderId="13" xfId="0" applyNumberFormat="1" applyFont="1" applyFill="1" applyBorder="1" applyAlignment="1" applyProtection="1">
      <alignment horizontal="right" vertical="center"/>
      <protection locked="0"/>
    </xf>
    <xf numFmtId="164" fontId="3" fillId="0" borderId="14" xfId="0" applyNumberFormat="1" applyFont="1" applyFill="1" applyBorder="1" applyAlignment="1" applyProtection="1">
      <alignment horizontal="right" vertical="center" indent="1"/>
    </xf>
    <xf numFmtId="0" fontId="0" fillId="0" borderId="4" xfId="0" quotePrefix="1" applyFont="1" applyFill="1" applyBorder="1" applyAlignment="1" applyProtection="1">
      <alignment horizontal="left" vertical="center" wrapText="1" indent="1"/>
    </xf>
    <xf numFmtId="3" fontId="6" fillId="0" borderId="9" xfId="0" applyNumberFormat="1" applyFont="1" applyFill="1" applyBorder="1" applyAlignment="1" applyProtection="1">
      <alignment horizontal="center" vertical="center"/>
    </xf>
    <xf numFmtId="164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right" vertical="center" wrapText="1"/>
    </xf>
    <xf numFmtId="1" fontId="2" fillId="0" borderId="14" xfId="0" applyNumberFormat="1" applyFont="1" applyFill="1" applyBorder="1" applyAlignment="1" applyProtection="1">
      <alignment horizontal="right" vertical="center" indent="1"/>
    </xf>
    <xf numFmtId="1" fontId="3" fillId="0" borderId="17" xfId="0" applyNumberFormat="1" applyFont="1" applyFill="1" applyBorder="1" applyAlignment="1" applyProtection="1">
      <alignment horizontal="center" vertical="center"/>
    </xf>
    <xf numFmtId="1" fontId="3" fillId="0" borderId="18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Fill="1" applyBorder="1" applyAlignment="1" applyProtection="1">
      <alignment horizontal="right" vertical="center"/>
      <protection locked="0"/>
    </xf>
    <xf numFmtId="164" fontId="3" fillId="0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22" xfId="0" applyFont="1" applyFill="1" applyBorder="1" applyAlignment="1" applyProtection="1">
      <alignment horizontal="right" vertical="center"/>
    </xf>
    <xf numFmtId="0" fontId="2" fillId="0" borderId="22" xfId="0" applyFont="1" applyFill="1" applyBorder="1" applyAlignment="1" applyProtection="1">
      <alignment horizontal="right" vertical="center" wrapText="1"/>
    </xf>
    <xf numFmtId="0" fontId="0" fillId="0" borderId="10" xfId="0" applyNumberFormat="1" applyFont="1" applyBorder="1" applyAlignment="1" applyProtection="1">
      <alignment horizontal="center" vertical="center" wrapText="1"/>
    </xf>
    <xf numFmtId="1" fontId="3" fillId="0" borderId="23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 wrapText="1"/>
    </xf>
    <xf numFmtId="0" fontId="0" fillId="0" borderId="2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3" fontId="6" fillId="3" borderId="9" xfId="0" applyNumberFormat="1" applyFont="1" applyFill="1" applyBorder="1" applyAlignment="1" applyProtection="1">
      <alignment horizontal="center" vertical="center"/>
    </xf>
    <xf numFmtId="1" fontId="3" fillId="3" borderId="3" xfId="0" applyNumberFormat="1" applyFont="1" applyFill="1" applyBorder="1" applyAlignment="1" applyProtection="1">
      <alignment horizontal="center" vertical="center"/>
    </xf>
    <xf numFmtId="1" fontId="3" fillId="3" borderId="2" xfId="0" applyNumberFormat="1" applyFont="1" applyFill="1" applyBorder="1" applyAlignment="1" applyProtection="1">
      <alignment horizontal="center" vertical="center"/>
    </xf>
    <xf numFmtId="1" fontId="3" fillId="3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/>
    <xf numFmtId="0" fontId="0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right"/>
    </xf>
    <xf numFmtId="0" fontId="2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15" fontId="1" fillId="0" borderId="0" xfId="0" applyNumberFormat="1" applyFont="1" applyBorder="1" applyAlignment="1" applyProtection="1">
      <alignment horizontal="left"/>
    </xf>
    <xf numFmtId="15" fontId="5" fillId="0" borderId="0" xfId="0" applyNumberFormat="1" applyFont="1" applyBorder="1" applyAlignment="1" applyProtection="1">
      <alignment horizontal="left"/>
    </xf>
    <xf numFmtId="15" fontId="5" fillId="0" borderId="24" xfId="0" applyNumberFormat="1" applyFont="1" applyBorder="1" applyAlignment="1" applyProtection="1">
      <alignment horizontal="left"/>
    </xf>
    <xf numFmtId="14" fontId="1" fillId="0" borderId="0" xfId="0" quotePrefix="1" applyNumberFormat="1" applyFont="1" applyAlignment="1" applyProtection="1">
      <alignment horizontal="center"/>
    </xf>
    <xf numFmtId="14" fontId="1" fillId="0" borderId="0" xfId="0" applyNumberFormat="1" applyFont="1" applyAlignment="1" applyProtection="1">
      <alignment horizontal="center"/>
    </xf>
    <xf numFmtId="0" fontId="0" fillId="0" borderId="20" xfId="0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view="pageBreakPreview" zoomScale="90" zoomScaleNormal="110" zoomScaleSheetLayoutView="90" workbookViewId="0">
      <selection activeCell="G10" sqref="G10"/>
    </sheetView>
  </sheetViews>
  <sheetFormatPr defaultColWidth="9.140625" defaultRowHeight="15" x14ac:dyDescent="0.25"/>
  <cols>
    <col min="1" max="1" width="16.7109375" style="6" customWidth="1"/>
    <col min="2" max="2" width="29" style="9" customWidth="1"/>
    <col min="3" max="3" width="12.7109375" style="6" customWidth="1"/>
    <col min="4" max="4" width="12.7109375" style="1" customWidth="1"/>
    <col min="5" max="5" width="19.42578125" style="1" bestFit="1" customWidth="1"/>
    <col min="6" max="6" width="19.42578125" style="1" customWidth="1"/>
    <col min="7" max="7" width="17.7109375" style="1" customWidth="1"/>
    <col min="8" max="10" width="9.140625" style="8"/>
    <col min="11" max="12" width="9.140625" style="8" customWidth="1"/>
    <col min="13" max="16" width="9.140625" style="8"/>
    <col min="17" max="17" width="12.5703125" style="8" customWidth="1"/>
    <col min="18" max="19" width="9.140625" style="8"/>
    <col min="20" max="20" width="14" style="8" customWidth="1"/>
    <col min="21" max="35" width="9.140625" style="8"/>
    <col min="36" max="16384" width="9.140625" style="1"/>
  </cols>
  <sheetData>
    <row r="1" spans="1:35" ht="15.75" x14ac:dyDescent="0.25">
      <c r="A1" s="66" t="s">
        <v>3</v>
      </c>
      <c r="B1" s="66"/>
      <c r="C1" s="66"/>
      <c r="D1" s="66"/>
      <c r="E1" s="66"/>
      <c r="F1" s="66"/>
      <c r="G1" s="66"/>
    </row>
    <row r="2" spans="1:35" x14ac:dyDescent="0.25">
      <c r="A2" s="76" t="s">
        <v>4</v>
      </c>
      <c r="B2" s="77"/>
      <c r="C2" s="77"/>
      <c r="D2" s="77"/>
      <c r="E2" s="77"/>
      <c r="F2" s="77"/>
      <c r="G2" s="77"/>
    </row>
    <row r="3" spans="1:35" x14ac:dyDescent="0.25">
      <c r="A3" s="69" t="s">
        <v>5</v>
      </c>
      <c r="B3" s="69"/>
      <c r="C3" s="69"/>
      <c r="D3" s="69"/>
      <c r="E3" s="69"/>
      <c r="F3" s="69"/>
      <c r="G3" s="69"/>
    </row>
    <row r="4" spans="1:35" x14ac:dyDescent="0.25">
      <c r="A4" s="67" t="s">
        <v>6</v>
      </c>
      <c r="B4" s="67"/>
      <c r="C4" s="67"/>
      <c r="D4" s="67"/>
      <c r="E4" s="67"/>
      <c r="F4" s="67"/>
      <c r="G4" s="67"/>
    </row>
    <row r="5" spans="1:35" ht="15.75" thickBot="1" x14ac:dyDescent="0.3">
      <c r="A5" s="67"/>
      <c r="B5" s="68"/>
      <c r="C5" s="68"/>
      <c r="D5" s="68"/>
      <c r="E5" s="68"/>
      <c r="F5" s="68"/>
      <c r="G5" s="68"/>
    </row>
    <row r="6" spans="1:35" ht="24.95" customHeight="1" thickBot="1" x14ac:dyDescent="0.3">
      <c r="A6" s="73"/>
      <c r="B6" s="74"/>
      <c r="C6" s="74"/>
      <c r="D6" s="75"/>
      <c r="E6" s="70" t="s">
        <v>16</v>
      </c>
      <c r="F6" s="71"/>
      <c r="G6" s="72"/>
    </row>
    <row r="7" spans="1:35" ht="45.75" thickBot="1" x14ac:dyDescent="0.3">
      <c r="A7" s="53" t="s">
        <v>0</v>
      </c>
      <c r="B7" s="54" t="s">
        <v>2</v>
      </c>
      <c r="C7" s="55" t="s">
        <v>13</v>
      </c>
      <c r="D7" s="56" t="s">
        <v>1</v>
      </c>
      <c r="E7" s="43" t="s">
        <v>14</v>
      </c>
      <c r="F7" s="44" t="s">
        <v>15</v>
      </c>
      <c r="G7" s="50" t="s">
        <v>17</v>
      </c>
      <c r="H7" s="62" t="s">
        <v>18</v>
      </c>
      <c r="I7" s="64" t="s">
        <v>19</v>
      </c>
      <c r="J7" s="28"/>
      <c r="K7" s="28"/>
      <c r="L7" s="28"/>
      <c r="M7" s="28"/>
      <c r="N7" s="28"/>
    </row>
    <row r="8" spans="1:35" s="15" customFormat="1" ht="15" customHeight="1" x14ac:dyDescent="0.25">
      <c r="A8" s="14">
        <v>1</v>
      </c>
      <c r="B8" s="24" t="s">
        <v>7</v>
      </c>
      <c r="C8" s="2">
        <v>10</v>
      </c>
      <c r="D8" s="35">
        <v>2</v>
      </c>
      <c r="E8" s="40">
        <f>ROUND(C8*D8,2)</f>
        <v>20</v>
      </c>
      <c r="F8" s="51">
        <f>E8*0.7457</f>
        <v>14.914000000000001</v>
      </c>
      <c r="G8" s="41">
        <f>F8*SQRT(3)</f>
        <v>25.831805744082239</v>
      </c>
      <c r="H8" s="63">
        <f>G8*1000/480/SQRT(3)</f>
        <v>31.070833333333336</v>
      </c>
      <c r="I8" s="65">
        <f>H8*1.35</f>
        <v>41.945625000000007</v>
      </c>
      <c r="J8" s="28"/>
      <c r="K8" s="28"/>
      <c r="L8" s="28"/>
      <c r="M8" s="2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s="16" customFormat="1" ht="15" customHeight="1" x14ac:dyDescent="0.25">
      <c r="A9" s="14">
        <v>2</v>
      </c>
      <c r="B9" s="17" t="s">
        <v>8</v>
      </c>
      <c r="C9" s="5">
        <v>75</v>
      </c>
      <c r="D9" s="35">
        <v>2</v>
      </c>
      <c r="E9" s="42">
        <f t="shared" ref="E9:E10" si="0">ROUND(C9*D9,2)</f>
        <v>150</v>
      </c>
      <c r="F9" s="52">
        <f t="shared" ref="F9:F11" si="1">E9*0.7457</f>
        <v>111.855</v>
      </c>
      <c r="G9" s="37">
        <f>F9*SQRT(3)/2</f>
        <v>96.869271540308389</v>
      </c>
      <c r="H9" s="63">
        <f t="shared" ref="H9:H11" si="2">G9*1000/480/SQRT(3)</f>
        <v>116.51562500000001</v>
      </c>
      <c r="I9" s="65">
        <f t="shared" ref="I9:I11" si="3">H9*1.35</f>
        <v>157.29609375000004</v>
      </c>
      <c r="J9" s="28"/>
      <c r="K9" s="28"/>
      <c r="L9" s="28"/>
      <c r="M9" s="2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35" s="16" customFormat="1" ht="15" customHeight="1" x14ac:dyDescent="0.25">
      <c r="A10" s="14">
        <v>3</v>
      </c>
      <c r="B10" s="17" t="s">
        <v>9</v>
      </c>
      <c r="C10" s="2">
        <v>15</v>
      </c>
      <c r="D10" s="35">
        <v>2</v>
      </c>
      <c r="E10" s="42">
        <f t="shared" si="0"/>
        <v>30</v>
      </c>
      <c r="F10" s="52">
        <f>E10*0.7457</f>
        <v>22.371000000000002</v>
      </c>
      <c r="G10" s="37">
        <f t="shared" ref="G10" si="4">F10*SQRT(3)</f>
        <v>38.747708616123354</v>
      </c>
      <c r="H10" s="63">
        <f t="shared" si="2"/>
        <v>46.606250000000003</v>
      </c>
      <c r="I10" s="65">
        <f t="shared" si="3"/>
        <v>62.91843750000001</v>
      </c>
      <c r="J10" s="28"/>
      <c r="K10" s="28"/>
      <c r="L10" s="28"/>
      <c r="M10" s="2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</row>
    <row r="11" spans="1:35" s="12" customFormat="1" ht="15" customHeight="1" x14ac:dyDescent="0.25">
      <c r="A11" s="14">
        <v>4</v>
      </c>
      <c r="B11" s="17" t="s">
        <v>10</v>
      </c>
      <c r="C11" s="57">
        <v>100</v>
      </c>
      <c r="D11" s="58">
        <v>1</v>
      </c>
      <c r="E11" s="59">
        <f>ROUND(C11*D11,2)</f>
        <v>100</v>
      </c>
      <c r="F11" s="60">
        <f t="shared" si="1"/>
        <v>74.570000000000007</v>
      </c>
      <c r="G11" s="61">
        <v>166</v>
      </c>
      <c r="H11" s="63">
        <f t="shared" si="2"/>
        <v>199.66696809474558</v>
      </c>
      <c r="I11" s="65">
        <f t="shared" si="3"/>
        <v>269.55040692790658</v>
      </c>
      <c r="J11" s="18"/>
      <c r="K11" s="18"/>
      <c r="L11" s="22"/>
      <c r="M11" s="21"/>
      <c r="N11" s="18"/>
      <c r="O11" s="18"/>
      <c r="P11" s="18"/>
      <c r="Q11" s="21"/>
      <c r="R11" s="18"/>
      <c r="S11" s="19"/>
      <c r="T11" s="18"/>
      <c r="U11" s="20"/>
      <c r="V11" s="18"/>
      <c r="W11" s="21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</row>
    <row r="12" spans="1:35" s="12" customFormat="1" ht="15" customHeight="1" x14ac:dyDescent="0.25">
      <c r="A12" s="14"/>
      <c r="B12" s="17"/>
      <c r="C12" s="2"/>
      <c r="D12" s="13"/>
      <c r="E12" s="36"/>
      <c r="F12" s="45"/>
      <c r="G12" s="11"/>
      <c r="H12" s="18"/>
      <c r="I12" s="19"/>
      <c r="J12" s="18"/>
      <c r="K12" s="18"/>
      <c r="L12" s="22"/>
      <c r="M12" s="21"/>
      <c r="N12" s="18"/>
      <c r="O12" s="18"/>
      <c r="P12" s="18"/>
      <c r="Q12" s="21"/>
      <c r="R12" s="18"/>
      <c r="S12" s="19"/>
      <c r="T12" s="18"/>
      <c r="U12" s="20"/>
      <c r="V12" s="18"/>
      <c r="W12" s="21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35" s="12" customFormat="1" ht="15" customHeight="1" x14ac:dyDescent="0.25">
      <c r="A13" s="14"/>
      <c r="B13" s="17"/>
      <c r="C13" s="2"/>
      <c r="D13" s="13"/>
      <c r="E13" s="10"/>
      <c r="F13" s="46"/>
      <c r="G13" s="11"/>
      <c r="H13" s="18"/>
      <c r="I13" s="19"/>
      <c r="J13" s="18"/>
      <c r="K13" s="18"/>
      <c r="L13" s="22"/>
      <c r="M13" s="21"/>
      <c r="N13" s="18"/>
      <c r="O13" s="18"/>
      <c r="P13" s="18"/>
      <c r="Q13" s="21"/>
      <c r="R13" s="18"/>
      <c r="S13" s="19"/>
      <c r="T13" s="18"/>
      <c r="U13" s="20"/>
      <c r="V13" s="18"/>
      <c r="W13" s="21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</row>
    <row r="14" spans="1:35" s="12" customFormat="1" ht="15" customHeight="1" x14ac:dyDescent="0.25">
      <c r="A14" s="14"/>
      <c r="B14" s="17"/>
      <c r="C14" s="2"/>
      <c r="D14" s="13"/>
      <c r="E14" s="10"/>
      <c r="F14" s="46"/>
      <c r="G14" s="11"/>
      <c r="H14" s="18"/>
      <c r="I14" s="19"/>
      <c r="J14" s="18"/>
      <c r="K14" s="18"/>
      <c r="L14" s="22"/>
      <c r="M14" s="21"/>
      <c r="N14" s="18"/>
      <c r="O14" s="18"/>
      <c r="P14" s="18"/>
      <c r="Q14" s="21"/>
      <c r="R14" s="18"/>
      <c r="S14" s="19"/>
      <c r="T14" s="18"/>
      <c r="U14" s="20"/>
      <c r="V14" s="18"/>
      <c r="W14" s="21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1:35" s="12" customFormat="1" ht="15" customHeight="1" x14ac:dyDescent="0.25">
      <c r="A15" s="14"/>
      <c r="B15" s="17"/>
      <c r="C15" s="2"/>
      <c r="D15" s="13"/>
      <c r="E15" s="10"/>
      <c r="F15" s="46"/>
      <c r="G15" s="11"/>
      <c r="H15" s="18"/>
      <c r="I15" s="19"/>
      <c r="J15" s="18"/>
      <c r="K15" s="18"/>
      <c r="L15" s="22"/>
      <c r="M15" s="21"/>
      <c r="N15" s="18"/>
      <c r="O15" s="18"/>
      <c r="P15" s="18"/>
      <c r="Q15" s="21"/>
      <c r="R15" s="18"/>
      <c r="S15" s="19"/>
      <c r="T15" s="18"/>
      <c r="U15" s="20"/>
      <c r="V15" s="18"/>
      <c r="W15" s="21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s="12" customFormat="1" ht="15" customHeight="1" x14ac:dyDescent="0.25">
      <c r="A16" s="14"/>
      <c r="B16" s="17"/>
      <c r="C16" s="2"/>
      <c r="D16" s="13"/>
      <c r="E16" s="10"/>
      <c r="F16" s="46"/>
      <c r="G16" s="11"/>
      <c r="H16" s="18"/>
      <c r="I16" s="19"/>
      <c r="J16" s="18"/>
      <c r="K16" s="18"/>
      <c r="L16" s="22"/>
      <c r="M16" s="21"/>
      <c r="N16" s="18"/>
      <c r="O16" s="18"/>
      <c r="P16" s="18"/>
      <c r="Q16" s="21"/>
      <c r="R16" s="18"/>
      <c r="S16" s="19"/>
      <c r="T16" s="18"/>
      <c r="U16" s="20"/>
      <c r="V16" s="18"/>
      <c r="W16" s="21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</row>
    <row r="17" spans="1:35" s="12" customFormat="1" ht="15" customHeight="1" x14ac:dyDescent="0.25">
      <c r="A17" s="14"/>
      <c r="B17" s="17"/>
      <c r="C17" s="2"/>
      <c r="D17" s="13"/>
      <c r="E17" s="10"/>
      <c r="F17" s="46"/>
      <c r="G17" s="11"/>
      <c r="H17" s="18"/>
      <c r="I17" s="19"/>
      <c r="J17" s="18"/>
      <c r="K17" s="18"/>
      <c r="L17" s="22"/>
      <c r="M17" s="21"/>
      <c r="N17" s="18"/>
      <c r="O17" s="18"/>
      <c r="P17" s="18"/>
      <c r="Q17" s="21"/>
      <c r="R17" s="18"/>
      <c r="S17" s="19"/>
      <c r="T17" s="18"/>
      <c r="U17" s="20"/>
      <c r="V17" s="18"/>
      <c r="W17" s="21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</row>
    <row r="18" spans="1:35" s="12" customFormat="1" ht="15" customHeight="1" x14ac:dyDescent="0.25">
      <c r="A18" s="14"/>
      <c r="B18" s="17"/>
      <c r="C18" s="2"/>
      <c r="D18" s="13"/>
      <c r="E18" s="10"/>
      <c r="F18" s="46"/>
      <c r="G18" s="11"/>
      <c r="H18" s="18"/>
      <c r="I18" s="19"/>
      <c r="J18" s="18"/>
      <c r="K18" s="18"/>
      <c r="L18" s="22"/>
      <c r="M18" s="21"/>
      <c r="N18" s="18"/>
      <c r="O18" s="18"/>
      <c r="P18" s="18"/>
      <c r="Q18" s="21"/>
      <c r="R18" s="18"/>
      <c r="S18" s="19"/>
      <c r="T18" s="18"/>
      <c r="U18" s="20"/>
      <c r="V18" s="18"/>
      <c r="W18" s="21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5" s="12" customFormat="1" ht="15" customHeight="1" x14ac:dyDescent="0.25">
      <c r="A19" s="14"/>
      <c r="B19" s="17"/>
      <c r="C19" s="2"/>
      <c r="D19" s="13"/>
      <c r="E19" s="10"/>
      <c r="F19" s="46"/>
      <c r="G19" s="11"/>
      <c r="H19" s="18"/>
      <c r="I19" s="19"/>
      <c r="J19" s="18"/>
      <c r="K19" s="18"/>
      <c r="L19" s="22"/>
      <c r="M19" s="21"/>
      <c r="N19" s="18"/>
      <c r="O19" s="18"/>
      <c r="P19" s="18"/>
      <c r="Q19" s="21"/>
      <c r="R19" s="18"/>
      <c r="S19" s="19"/>
      <c r="T19" s="18"/>
      <c r="U19" s="20"/>
      <c r="V19" s="18"/>
      <c r="W19" s="21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</row>
    <row r="20" spans="1:35" s="12" customFormat="1" ht="15" customHeight="1" x14ac:dyDescent="0.25">
      <c r="A20" s="14"/>
      <c r="B20" s="17"/>
      <c r="C20" s="2"/>
      <c r="D20" s="13"/>
      <c r="E20" s="10"/>
      <c r="F20" s="46"/>
      <c r="G20" s="11"/>
      <c r="H20" s="18"/>
      <c r="I20" s="19"/>
      <c r="J20" s="18"/>
      <c r="K20" s="18"/>
      <c r="L20" s="22"/>
      <c r="M20" s="21"/>
      <c r="N20" s="18"/>
      <c r="O20" s="18"/>
      <c r="P20" s="18"/>
      <c r="Q20" s="21"/>
      <c r="R20" s="18"/>
      <c r="S20" s="19"/>
      <c r="T20" s="18"/>
      <c r="U20" s="20"/>
      <c r="V20" s="18"/>
      <c r="W20" s="21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</row>
    <row r="21" spans="1:35" s="12" customFormat="1" ht="15" customHeight="1" x14ac:dyDescent="0.25">
      <c r="A21" s="14"/>
      <c r="B21" s="17"/>
      <c r="C21" s="2"/>
      <c r="D21" s="13"/>
      <c r="E21" s="10"/>
      <c r="F21" s="46"/>
      <c r="G21" s="11"/>
      <c r="H21" s="18"/>
      <c r="I21" s="19"/>
      <c r="J21" s="18"/>
      <c r="K21" s="18"/>
      <c r="L21" s="22"/>
      <c r="M21" s="21"/>
      <c r="N21" s="18"/>
      <c r="O21" s="18"/>
      <c r="P21" s="18"/>
      <c r="Q21" s="21"/>
      <c r="R21" s="18"/>
      <c r="S21" s="19"/>
      <c r="T21" s="18"/>
      <c r="U21" s="20"/>
      <c r="V21" s="18"/>
      <c r="W21" s="21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</row>
    <row r="22" spans="1:35" s="12" customFormat="1" ht="15" customHeight="1" x14ac:dyDescent="0.25">
      <c r="A22" s="14"/>
      <c r="B22" s="17"/>
      <c r="C22" s="2"/>
      <c r="D22" s="13"/>
      <c r="E22" s="10"/>
      <c r="F22" s="46"/>
      <c r="G22" s="11"/>
      <c r="H22" s="18"/>
      <c r="I22" s="19"/>
      <c r="J22" s="18"/>
      <c r="K22" s="18"/>
      <c r="L22" s="22"/>
      <c r="M22" s="21"/>
      <c r="N22" s="18"/>
      <c r="O22" s="18"/>
      <c r="P22" s="18"/>
      <c r="Q22" s="21"/>
      <c r="R22" s="18"/>
      <c r="S22" s="19"/>
      <c r="T22" s="18"/>
      <c r="U22" s="20"/>
      <c r="V22" s="18"/>
      <c r="W22" s="21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</row>
    <row r="23" spans="1:35" s="12" customFormat="1" ht="15" customHeight="1" x14ac:dyDescent="0.25">
      <c r="A23" s="14"/>
      <c r="B23" s="17"/>
      <c r="C23" s="2"/>
      <c r="D23" s="13"/>
      <c r="E23" s="10"/>
      <c r="F23" s="46"/>
      <c r="G23" s="11"/>
      <c r="H23" s="18"/>
      <c r="I23" s="19"/>
      <c r="J23" s="18"/>
      <c r="K23" s="18"/>
      <c r="L23" s="22"/>
      <c r="M23" s="21"/>
      <c r="N23" s="18"/>
      <c r="O23" s="18"/>
      <c r="P23" s="18"/>
      <c r="Q23" s="21"/>
      <c r="R23" s="18"/>
      <c r="S23" s="19"/>
      <c r="T23" s="18"/>
      <c r="U23" s="20"/>
      <c r="V23" s="18"/>
      <c r="W23" s="21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</row>
    <row r="24" spans="1:35" s="12" customFormat="1" ht="15" customHeight="1" x14ac:dyDescent="0.25">
      <c r="A24" s="14"/>
      <c r="B24" s="17"/>
      <c r="C24" s="2"/>
      <c r="D24" s="13"/>
      <c r="E24" s="10"/>
      <c r="F24" s="46"/>
      <c r="G24" s="11"/>
      <c r="H24" s="18"/>
      <c r="I24" s="19"/>
      <c r="J24" s="18"/>
      <c r="K24" s="18"/>
      <c r="L24" s="22"/>
      <c r="M24" s="21"/>
      <c r="N24" s="18"/>
      <c r="O24" s="18"/>
      <c r="P24" s="18"/>
      <c r="Q24" s="21"/>
      <c r="R24" s="18"/>
      <c r="S24" s="19"/>
      <c r="T24" s="18"/>
      <c r="U24" s="20"/>
      <c r="V24" s="18"/>
      <c r="W24" s="21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</row>
    <row r="25" spans="1:35" s="12" customFormat="1" ht="15" customHeight="1" x14ac:dyDescent="0.25">
      <c r="A25" s="14"/>
      <c r="B25" s="17"/>
      <c r="C25" s="2"/>
      <c r="D25" s="13"/>
      <c r="E25" s="10"/>
      <c r="F25" s="46"/>
      <c r="G25" s="11"/>
      <c r="H25" s="18"/>
      <c r="I25" s="19"/>
      <c r="J25" s="18"/>
      <c r="K25" s="18"/>
      <c r="L25" s="22"/>
      <c r="M25" s="21"/>
      <c r="N25" s="18"/>
      <c r="O25" s="18"/>
      <c r="P25" s="18"/>
      <c r="Q25" s="21"/>
      <c r="R25" s="18"/>
      <c r="S25" s="19"/>
      <c r="T25" s="18"/>
      <c r="U25" s="20"/>
      <c r="V25" s="18"/>
      <c r="W25" s="21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</row>
    <row r="26" spans="1:35" s="12" customFormat="1" ht="15" customHeight="1" x14ac:dyDescent="0.25">
      <c r="A26" s="14"/>
      <c r="B26" s="17"/>
      <c r="C26" s="2"/>
      <c r="D26" s="13"/>
      <c r="E26" s="10"/>
      <c r="F26" s="46"/>
      <c r="G26" s="11"/>
      <c r="H26" s="18"/>
      <c r="I26" s="19"/>
      <c r="J26" s="18"/>
      <c r="K26" s="18"/>
      <c r="L26" s="22"/>
      <c r="M26" s="21"/>
      <c r="N26" s="18"/>
      <c r="O26" s="18"/>
      <c r="P26" s="18"/>
      <c r="Q26" s="21"/>
      <c r="R26" s="18"/>
      <c r="S26" s="19"/>
      <c r="T26" s="18"/>
      <c r="U26" s="20"/>
      <c r="V26" s="18"/>
      <c r="W26" s="21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  <row r="27" spans="1:35" s="12" customFormat="1" ht="15" customHeight="1" x14ac:dyDescent="0.25">
      <c r="A27" s="14"/>
      <c r="B27" s="17"/>
      <c r="C27" s="2"/>
      <c r="D27" s="13"/>
      <c r="E27" s="10"/>
      <c r="F27" s="46"/>
      <c r="G27" s="11"/>
      <c r="H27" s="18"/>
      <c r="I27" s="19"/>
      <c r="J27" s="18"/>
      <c r="K27" s="18"/>
      <c r="L27" s="22"/>
      <c r="M27" s="21"/>
      <c r="N27" s="18"/>
      <c r="O27" s="18"/>
      <c r="P27" s="18"/>
      <c r="Q27" s="21"/>
      <c r="R27" s="18"/>
      <c r="S27" s="19"/>
      <c r="T27" s="18"/>
      <c r="U27" s="20"/>
      <c r="V27" s="18"/>
      <c r="W27" s="21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</row>
    <row r="28" spans="1:35" s="12" customFormat="1" ht="15" customHeight="1" x14ac:dyDescent="0.25">
      <c r="A28" s="14"/>
      <c r="B28" s="4"/>
      <c r="C28" s="5"/>
      <c r="D28" s="13"/>
      <c r="E28" s="10"/>
      <c r="F28" s="46"/>
      <c r="G28" s="11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</row>
    <row r="29" spans="1:35" s="16" customFormat="1" ht="15" customHeight="1" thickBot="1" x14ac:dyDescent="0.3">
      <c r="A29" s="29"/>
      <c r="B29" s="34"/>
      <c r="C29" s="30"/>
      <c r="D29" s="31"/>
      <c r="E29" s="32"/>
      <c r="F29" s="47"/>
      <c r="G29" s="3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</row>
    <row r="30" spans="1:35" s="3" customFormat="1" ht="15" customHeight="1" thickBot="1" x14ac:dyDescent="0.3">
      <c r="A30" s="26"/>
      <c r="B30" s="27"/>
      <c r="C30" s="26"/>
      <c r="D30" s="23"/>
      <c r="E30" s="25" t="s">
        <v>11</v>
      </c>
      <c r="F30" s="48"/>
      <c r="G30" s="39">
        <f>SUM(G8:G29)</f>
        <v>327.448785900514</v>
      </c>
      <c r="H30" s="7">
        <f>H8+H9+H10+H11</f>
        <v>393.85967642807896</v>
      </c>
      <c r="I30" s="7">
        <f>I8+I9+I10+I11</f>
        <v>531.71056317790658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s="3" customFormat="1" ht="32.25" thickBot="1" x14ac:dyDescent="0.3">
      <c r="A31" s="26"/>
      <c r="B31" s="27"/>
      <c r="C31" s="26"/>
      <c r="D31" s="23"/>
      <c r="E31" s="38" t="s">
        <v>12</v>
      </c>
      <c r="F31" s="49"/>
      <c r="G31" s="39">
        <f>G30*1.2</f>
        <v>392.9385430806168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</sheetData>
  <mergeCells count="7">
    <mergeCell ref="A1:G1"/>
    <mergeCell ref="A5:G5"/>
    <mergeCell ref="A4:G4"/>
    <mergeCell ref="A3:G3"/>
    <mergeCell ref="E6:G6"/>
    <mergeCell ref="A6:D6"/>
    <mergeCell ref="A2:G2"/>
  </mergeCells>
  <printOptions horizontalCentered="1"/>
  <pageMargins left="0.6" right="0.5" top="1" bottom="0.5" header="0.55000000000000004" footer="0.3"/>
  <pageSetup scale="98" fitToWidth="0" fitToHeight="0" orientation="landscape" r:id="rId1"/>
  <headerFooter>
    <oddFooter>&amp;CPage 1 of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135A-DE87-403E-A74A-956D8CE517EB}">
  <dimension ref="A1:J7"/>
  <sheetViews>
    <sheetView tabSelected="1" workbookViewId="0">
      <selection activeCell="J6" sqref="J6"/>
    </sheetView>
  </sheetViews>
  <sheetFormatPr defaultRowHeight="15" x14ac:dyDescent="0.25"/>
  <cols>
    <col min="2" max="2" width="19.5703125" customWidth="1"/>
    <col min="3" max="3" width="16.140625" customWidth="1"/>
    <col min="4" max="4" width="11.42578125" customWidth="1"/>
    <col min="5" max="5" width="15.5703125" customWidth="1"/>
    <col min="6" max="6" width="12.5703125" customWidth="1"/>
    <col min="7" max="7" width="15.140625" customWidth="1"/>
  </cols>
  <sheetData>
    <row r="1" spans="1:10" ht="15.75" x14ac:dyDescent="0.25">
      <c r="A1" s="66" t="s">
        <v>3</v>
      </c>
      <c r="B1" s="66"/>
      <c r="C1" s="66"/>
      <c r="D1" s="66"/>
      <c r="E1" s="66"/>
      <c r="F1" s="66"/>
      <c r="G1" s="66"/>
    </row>
    <row r="2" spans="1:10" x14ac:dyDescent="0.25">
      <c r="A2" s="76" t="s">
        <v>4</v>
      </c>
      <c r="B2" s="77"/>
      <c r="C2" s="77"/>
      <c r="D2" s="77"/>
      <c r="E2" s="77"/>
      <c r="F2" s="77"/>
      <c r="G2" s="77"/>
    </row>
    <row r="3" spans="1:10" x14ac:dyDescent="0.25">
      <c r="A3" s="69" t="s">
        <v>5</v>
      </c>
      <c r="B3" s="69"/>
      <c r="C3" s="69"/>
      <c r="D3" s="69"/>
      <c r="E3" s="69"/>
      <c r="F3" s="69"/>
      <c r="G3" s="69"/>
    </row>
    <row r="4" spans="1:10" ht="15.75" thickBot="1" x14ac:dyDescent="0.3">
      <c r="A4" s="67" t="s">
        <v>6</v>
      </c>
      <c r="B4" s="67"/>
      <c r="C4" s="67"/>
      <c r="D4" s="67"/>
      <c r="E4" s="67"/>
      <c r="F4" s="67"/>
      <c r="G4" s="67"/>
    </row>
    <row r="5" spans="1:10" ht="15.75" thickBot="1" x14ac:dyDescent="0.3">
      <c r="A5" s="73"/>
      <c r="B5" s="74"/>
      <c r="C5" s="74"/>
      <c r="D5" s="75"/>
      <c r="E5" s="70" t="s">
        <v>16</v>
      </c>
      <c r="F5" s="71"/>
      <c r="G5" s="72"/>
      <c r="I5" t="s">
        <v>21</v>
      </c>
    </row>
    <row r="6" spans="1:10" ht="30.75" thickBot="1" x14ac:dyDescent="0.3">
      <c r="A6" s="53" t="s">
        <v>0</v>
      </c>
      <c r="B6" s="54" t="s">
        <v>2</v>
      </c>
      <c r="C6" s="55" t="s">
        <v>13</v>
      </c>
      <c r="D6" s="56" t="s">
        <v>1</v>
      </c>
      <c r="E6" s="43" t="s">
        <v>14</v>
      </c>
      <c r="F6" s="78" t="s">
        <v>15</v>
      </c>
      <c r="G6" s="50" t="s">
        <v>17</v>
      </c>
      <c r="H6" s="79" t="s">
        <v>22</v>
      </c>
      <c r="I6" s="79" t="s">
        <v>22</v>
      </c>
      <c r="J6" t="s">
        <v>23</v>
      </c>
    </row>
    <row r="7" spans="1:10" x14ac:dyDescent="0.25">
      <c r="A7" s="14">
        <v>1</v>
      </c>
      <c r="B7" s="17" t="s">
        <v>20</v>
      </c>
      <c r="C7" s="5">
        <v>65</v>
      </c>
      <c r="D7" s="35">
        <v>1</v>
      </c>
      <c r="E7" s="42">
        <f t="shared" ref="E7" si="0">ROUND(C7*D7,2)</f>
        <v>65</v>
      </c>
      <c r="F7" s="52">
        <f t="shared" ref="F7" si="1">E7*0.7457</f>
        <v>48.470500000000001</v>
      </c>
      <c r="G7" s="37">
        <f>F7*SQRT(3)/2</f>
        <v>41.97668433413363</v>
      </c>
      <c r="H7" s="80">
        <f>F7*1000/480/SQRT(3)</f>
        <v>58.300950464074496</v>
      </c>
      <c r="I7" s="80">
        <f>(77+96)/2</f>
        <v>86.5</v>
      </c>
      <c r="J7" s="81">
        <f>I7*1.35</f>
        <v>116.77500000000001</v>
      </c>
    </row>
  </sheetData>
  <mergeCells count="6">
    <mergeCell ref="A1:G1"/>
    <mergeCell ref="A2:G2"/>
    <mergeCell ref="A3:G3"/>
    <mergeCell ref="A4:G4"/>
    <mergeCell ref="A5:D5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Flare Blowers</vt:lpstr>
      <vt:lpstr>4 Inch Pump</vt:lpstr>
      <vt:lpstr>'Flare Blowers'!Print_Area</vt:lpstr>
    </vt:vector>
  </TitlesOfParts>
  <Company>gec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asmith</dc:creator>
  <cp:lastModifiedBy>Windows User</cp:lastModifiedBy>
  <cp:lastPrinted>2021-04-21T21:04:37Z</cp:lastPrinted>
  <dcterms:created xsi:type="dcterms:W3CDTF">2012-07-09T16:07:45Z</dcterms:created>
  <dcterms:modified xsi:type="dcterms:W3CDTF">2021-05-26T15:52:12Z</dcterms:modified>
</cp:coreProperties>
</file>