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F48EE9A1-0BA7-493C-A09E-45C8C64272A7}" xr6:coauthVersionLast="47" xr6:coauthVersionMax="47" xr10:uidLastSave="{00000000-0000-0000-0000-000000000000}"/>
  <bookViews>
    <workbookView xWindow="1170" yWindow="690" windowWidth="21225" windowHeight="14910" xr2:uid="{00000000-000D-0000-FFFF-FFFF00000000}"/>
  </bookViews>
  <sheets>
    <sheet name="Sheet1" sheetId="1" r:id="rId1"/>
  </sheets>
  <definedNames>
    <definedName name="_xlnm.Print_Area" localSheetId="0">Sheet1!$A$19:$I$89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" l="1"/>
  <c r="G85" i="1"/>
  <c r="H84" i="1"/>
  <c r="G84" i="1"/>
  <c r="G69" i="1" l="1"/>
  <c r="G50" i="1"/>
  <c r="F48" i="1" s="1"/>
  <c r="B52" i="1" s="1"/>
  <c r="G39" i="1"/>
  <c r="F37" i="1" s="1"/>
  <c r="B41" i="1" s="1"/>
  <c r="G27" i="1"/>
  <c r="F25" i="1" l="1"/>
  <c r="G61" i="1" s="1"/>
  <c r="B29" i="1" l="1"/>
  <c r="G64" i="1"/>
  <c r="G71" i="1" s="1"/>
  <c r="G75" i="1" s="1"/>
  <c r="H75" i="1" l="1"/>
  <c r="H77" i="1" s="1"/>
  <c r="G77" i="1"/>
</calcChain>
</file>

<file path=xl/sharedStrings.xml><?xml version="1.0" encoding="utf-8"?>
<sst xmlns="http://schemas.openxmlformats.org/spreadsheetml/2006/main" count="79" uniqueCount="46">
  <si>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R</t>
    </r>
    <r>
      <rPr>
        <i/>
        <vertAlign val="subscript"/>
        <sz val="14"/>
        <color theme="1"/>
        <rFont val="Times New Roman"/>
        <family val="1"/>
      </rPr>
      <t>p</t>
    </r>
    <r>
      <rPr>
        <sz val="14"/>
        <color theme="1"/>
        <rFont val="Times New Roman"/>
        <family val="1"/>
      </rP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+ 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A</t>
    </r>
    <r>
      <rPr>
        <i/>
        <vertAlign val="subscript"/>
        <sz val="14"/>
        <color theme="1"/>
        <rFont val="Times New Roman"/>
        <family val="1"/>
      </rPr>
      <t>z</t>
    </r>
  </si>
  <si>
    <r>
      <t>R</t>
    </r>
    <r>
      <rPr>
        <i/>
        <vertAlign val="subscript"/>
        <sz val="14"/>
        <color theme="1"/>
        <rFont val="Times New Roman"/>
        <family val="1"/>
      </rPr>
      <t xml:space="preserve">p     </t>
    </r>
    <r>
      <rPr>
        <sz val="14"/>
        <color theme="1"/>
        <rFont val="Times New Roman"/>
        <family val="1"/>
      </rPr>
      <t>=</t>
    </r>
  </si>
  <si>
    <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</si>
  <si>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r>
      <t>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   =</t>
    </r>
  </si>
  <si>
    <r>
      <t>A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</si>
  <si>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t>per</t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</si>
  <si>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=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</si>
  <si>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-</t>
    </r>
  </si>
  <si>
    <t>% for furniture =</t>
  </si>
  <si>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</si>
  <si>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</t>
    </r>
  </si>
  <si>
    <t>%  =</t>
  </si>
  <si>
    <t>School corridors</t>
  </si>
  <si>
    <t>************************************************************</t>
  </si>
  <si>
    <t>cfm fresh air per classroom</t>
  </si>
  <si>
    <t>people</t>
  </si>
  <si>
    <t>cfm fresh in each corridors</t>
  </si>
  <si>
    <t>cfm fresh air per small classroom</t>
  </si>
  <si>
    <t>IMC Tbl 403.1.1</t>
  </si>
  <si>
    <t>Infiltration</t>
  </si>
  <si>
    <t>Manual N Table 13b</t>
  </si>
  <si>
    <t>Length of Stay =</t>
  </si>
  <si>
    <t>hr</t>
  </si>
  <si>
    <t>Traffic Rate =</t>
  </si>
  <si>
    <t>Number of Employees =</t>
  </si>
  <si>
    <t>HR</t>
  </si>
  <si>
    <t>Total Traffic Rate =</t>
  </si>
  <si>
    <t>cfm Infiltration per door based on traffic rate :</t>
  </si>
  <si>
    <t>Winter</t>
  </si>
  <si>
    <t>Summer</t>
  </si>
  <si>
    <t xml:space="preserve">Double door no vestibule has an infiltration rate of </t>
  </si>
  <si>
    <t>Total Door Infiltration in cfm</t>
  </si>
  <si>
    <t>Number of Times Students open door per day =</t>
  </si>
  <si>
    <t>times</t>
  </si>
  <si>
    <t>Number of Students per day per wing =</t>
  </si>
  <si>
    <t>Number of Times Employees open door per day =</t>
  </si>
  <si>
    <t>/hr</t>
  </si>
  <si>
    <t>Therefore each corridor with 8 classrooms will get 412 cfm of fresh air during the day.</t>
  </si>
  <si>
    <t>Lunch Room</t>
  </si>
  <si>
    <t>ClassRoom; age 9 +</t>
  </si>
  <si>
    <t>Manual N Table 13a</t>
  </si>
  <si>
    <t>Low exhaust with poor construction &amp; no pressurization =</t>
  </si>
  <si>
    <t>Classroom Infiltration in cfm</t>
  </si>
  <si>
    <t>Lunchroom Infiltration in cfm</t>
  </si>
  <si>
    <t xml:space="preserve">Each classroom receives all required fresh air from poor construction.  </t>
  </si>
  <si>
    <t xml:space="preserve">Lunchroom does not receive all required fresh air from poor construction.  Each PTAC will be set for 50 cfm fresh air.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</si>
</sst>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vertAlign val="subscript"/>
      <sz val="14"/>
      <color theme="1"/>
      <name val="Times New Roman"/>
      <family val="1"/>
    </font>
    <font>
      <sz val="18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4" fontId="1" fillId="2" borderId="0" xfId="0" applyNumberFormat="1" applyFont="1" applyFill="1"/>
    <xf numFmtId="0" fontId="1" fillId="0" borderId="0" xfId="0" applyFont="1" applyAlignment="1"/>
    <xf numFmtId="165" fontId="1" fillId="0" borderId="0" xfId="0" applyNumberFormat="1" applyFont="1"/>
    <xf numFmtId="165" fontId="1" fillId="2" borderId="0" xfId="0" applyNumberFormat="1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1" fillId="0" borderId="0" xfId="0" applyFont="1" applyAlignment="1">
      <alignment horizontal="left" vertical="top"/>
    </xf>
    <xf numFmtId="0" fontId="1" fillId="0" borderId="0" xfId="0" applyFont="1" applyAlignment="1"/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0</xdr:row>
      <xdr:rowOff>133350</xdr:rowOff>
    </xdr:from>
    <xdr:to>
      <xdr:col>20</xdr:col>
      <xdr:colOff>551550</xdr:colOff>
      <xdr:row>36</xdr:row>
      <xdr:rowOff>65719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F38C2-80BC-41B9-AD4E-8BDCDBD5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133350"/>
          <a:ext cx="7200000" cy="76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20</xdr:col>
      <xdr:colOff>494287</xdr:colOff>
      <xdr:row>70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1B90C9-1320-4864-8BD2-C5436097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8001000"/>
          <a:ext cx="7199887" cy="862965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54</xdr:row>
      <xdr:rowOff>66675</xdr:rowOff>
    </xdr:from>
    <xdr:to>
      <xdr:col>20</xdr:col>
      <xdr:colOff>447675</xdr:colOff>
      <xdr:row>76</xdr:row>
      <xdr:rowOff>141221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9788DE-DD74-4ECC-B7D9-AE39D7140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4500" y="17297400"/>
          <a:ext cx="7115175" cy="4656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8</xdr:col>
      <xdr:colOff>129088</xdr:colOff>
      <xdr:row>17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8C182C-452B-4417-B70C-D4C43611E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1000"/>
          <a:ext cx="5205913" cy="286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0:I120"/>
  <sheetViews>
    <sheetView tabSelected="1" topLeftCell="A61" workbookViewId="0">
      <selection activeCell="A90" sqref="A90"/>
    </sheetView>
  </sheetViews>
  <sheetFormatPr defaultRowHeight="15" x14ac:dyDescent="0.25"/>
  <cols>
    <col min="7" max="7" width="10.42578125" bestFit="1" customWidth="1"/>
    <col min="8" max="8" width="10.85546875" customWidth="1"/>
  </cols>
  <sheetData>
    <row r="20" spans="1:8" ht="23.25" x14ac:dyDescent="0.35">
      <c r="A20" s="3" t="s">
        <v>18</v>
      </c>
    </row>
    <row r="21" spans="1:8" ht="23.25" x14ac:dyDescent="0.35">
      <c r="A21" s="3" t="s">
        <v>39</v>
      </c>
    </row>
    <row r="23" spans="1:8" ht="20.25" x14ac:dyDescent="0.35">
      <c r="A23" s="2" t="s">
        <v>0</v>
      </c>
    </row>
    <row r="24" spans="1:8" ht="20.25" x14ac:dyDescent="0.35">
      <c r="A24" s="2" t="s">
        <v>1</v>
      </c>
      <c r="B24" s="1">
        <v>10</v>
      </c>
      <c r="C24" s="1"/>
      <c r="D24" s="1"/>
      <c r="E24" s="1"/>
      <c r="F24" s="1"/>
    </row>
    <row r="25" spans="1:8" ht="20.25" x14ac:dyDescent="0.35">
      <c r="A25" s="2" t="s">
        <v>2</v>
      </c>
      <c r="B25" s="1">
        <v>35</v>
      </c>
      <c r="C25" s="1" t="s">
        <v>5</v>
      </c>
      <c r="D25" s="1">
        <v>1000</v>
      </c>
      <c r="E25" s="1" t="s">
        <v>6</v>
      </c>
      <c r="F25" s="6">
        <f>G27/D25*B25</f>
        <v>19.251749999999998</v>
      </c>
      <c r="G25" s="1" t="s">
        <v>15</v>
      </c>
    </row>
    <row r="26" spans="1:8" ht="20.25" x14ac:dyDescent="0.35">
      <c r="A26" s="2" t="s">
        <v>3</v>
      </c>
      <c r="B26" s="1">
        <v>0.12</v>
      </c>
      <c r="C26" s="1"/>
      <c r="D26" s="1"/>
      <c r="E26" s="1"/>
      <c r="F26" s="1"/>
    </row>
    <row r="27" spans="1:8" ht="20.25" x14ac:dyDescent="0.35">
      <c r="A27" s="2" t="s">
        <v>4</v>
      </c>
      <c r="B27" s="6">
        <v>579</v>
      </c>
      <c r="C27" s="1" t="s">
        <v>7</v>
      </c>
      <c r="D27" s="1">
        <v>5</v>
      </c>
      <c r="E27" s="1" t="s">
        <v>8</v>
      </c>
      <c r="F27" s="1"/>
      <c r="G27" s="5">
        <f>B27-(B27*(D27%))</f>
        <v>550.04999999999995</v>
      </c>
      <c r="H27" s="1" t="s">
        <v>10</v>
      </c>
    </row>
    <row r="29" spans="1:8" ht="20.25" x14ac:dyDescent="0.35">
      <c r="A29" s="2" t="s">
        <v>9</v>
      </c>
      <c r="B29" s="7">
        <f>(B24*F25)+(B26*G27)</f>
        <v>258.52349999999996</v>
      </c>
      <c r="C29" s="1" t="s">
        <v>14</v>
      </c>
    </row>
    <row r="32" spans="1:8" ht="15.75" x14ac:dyDescent="0.25">
      <c r="A32" s="20" t="s">
        <v>13</v>
      </c>
      <c r="B32" s="20"/>
      <c r="C32" s="20"/>
      <c r="D32" s="20"/>
      <c r="E32" s="20"/>
      <c r="F32" s="20"/>
      <c r="G32" s="20"/>
      <c r="H32" s="20"/>
    </row>
    <row r="33" spans="1:8" ht="23.25" x14ac:dyDescent="0.35">
      <c r="A33" s="3" t="s">
        <v>12</v>
      </c>
    </row>
    <row r="35" spans="1:8" ht="20.25" x14ac:dyDescent="0.35">
      <c r="A35" s="2" t="s">
        <v>0</v>
      </c>
    </row>
    <row r="36" spans="1:8" ht="20.25" x14ac:dyDescent="0.35">
      <c r="A36" s="2" t="s">
        <v>1</v>
      </c>
      <c r="B36" s="1">
        <v>0</v>
      </c>
      <c r="C36" s="1"/>
      <c r="D36" s="1"/>
      <c r="E36" s="1"/>
      <c r="F36" s="1"/>
    </row>
    <row r="37" spans="1:8" ht="20.25" x14ac:dyDescent="0.35">
      <c r="A37" s="2" t="s">
        <v>2</v>
      </c>
      <c r="B37" s="1">
        <v>0</v>
      </c>
      <c r="C37" s="1" t="s">
        <v>5</v>
      </c>
      <c r="D37" s="1">
        <v>1000</v>
      </c>
      <c r="E37" s="1" t="s">
        <v>6</v>
      </c>
      <c r="F37" s="6">
        <f>G39/D37*B37</f>
        <v>0</v>
      </c>
      <c r="G37" s="1" t="s">
        <v>15</v>
      </c>
    </row>
    <row r="38" spans="1:8" ht="20.25" x14ac:dyDescent="0.35">
      <c r="A38" s="2" t="s">
        <v>3</v>
      </c>
      <c r="B38" s="1">
        <v>0.06</v>
      </c>
      <c r="C38" s="1"/>
      <c r="D38" s="1"/>
      <c r="E38" s="1"/>
      <c r="F38" s="1"/>
    </row>
    <row r="39" spans="1:8" ht="20.25" x14ac:dyDescent="0.35">
      <c r="A39" s="2" t="s">
        <v>4</v>
      </c>
      <c r="B39" s="6">
        <v>1330</v>
      </c>
      <c r="C39" s="1" t="s">
        <v>7</v>
      </c>
      <c r="D39" s="1">
        <v>0</v>
      </c>
      <c r="E39" s="1" t="s">
        <v>11</v>
      </c>
      <c r="F39" s="1"/>
      <c r="G39" s="9">
        <f>B39-(B39*(D39%))</f>
        <v>1330</v>
      </c>
      <c r="H39" s="1" t="s">
        <v>10</v>
      </c>
    </row>
    <row r="41" spans="1:8" ht="20.25" x14ac:dyDescent="0.35">
      <c r="A41" s="2" t="s">
        <v>9</v>
      </c>
      <c r="B41" s="7">
        <f>(B36*F37)+(B38*G39)</f>
        <v>79.8</v>
      </c>
      <c r="C41" s="1" t="s">
        <v>16</v>
      </c>
    </row>
    <row r="43" spans="1:8" ht="15.75" x14ac:dyDescent="0.25">
      <c r="A43" s="20" t="s">
        <v>13</v>
      </c>
      <c r="B43" s="20"/>
      <c r="C43" s="20"/>
      <c r="D43" s="20"/>
      <c r="E43" s="20"/>
      <c r="F43" s="20"/>
      <c r="G43" s="20"/>
      <c r="H43" s="20"/>
    </row>
    <row r="45" spans="1:8" ht="23.25" x14ac:dyDescent="0.35">
      <c r="A45" s="3" t="s">
        <v>38</v>
      </c>
    </row>
    <row r="46" spans="1:8" ht="20.25" x14ac:dyDescent="0.35">
      <c r="A46" s="2" t="s">
        <v>0</v>
      </c>
    </row>
    <row r="47" spans="1:8" ht="20.25" x14ac:dyDescent="0.35">
      <c r="A47" s="2" t="s">
        <v>1</v>
      </c>
      <c r="B47" s="1">
        <v>5</v>
      </c>
      <c r="C47" s="1"/>
      <c r="D47" s="1"/>
      <c r="E47" s="1"/>
      <c r="F47" s="1"/>
    </row>
    <row r="48" spans="1:8" ht="20.25" x14ac:dyDescent="0.35">
      <c r="A48" s="2" t="s">
        <v>2</v>
      </c>
      <c r="B48" s="1">
        <v>150</v>
      </c>
      <c r="C48" s="1" t="s">
        <v>5</v>
      </c>
      <c r="D48" s="1">
        <v>1000</v>
      </c>
      <c r="E48" s="1" t="s">
        <v>6</v>
      </c>
      <c r="F48" s="6">
        <f>G50/D48*B48</f>
        <v>178.98000000000002</v>
      </c>
      <c r="G48" s="1" t="s">
        <v>15</v>
      </c>
    </row>
    <row r="49" spans="1:9" ht="20.25" x14ac:dyDescent="0.35">
      <c r="A49" s="2" t="s">
        <v>3</v>
      </c>
      <c r="B49" s="1">
        <v>0.06</v>
      </c>
      <c r="C49" s="1"/>
      <c r="D49" s="1"/>
      <c r="E49" s="1"/>
      <c r="F49" s="1"/>
    </row>
    <row r="50" spans="1:9" ht="20.25" x14ac:dyDescent="0.35">
      <c r="A50" s="2" t="s">
        <v>4</v>
      </c>
      <c r="B50" s="4">
        <v>1256</v>
      </c>
      <c r="C50" s="1" t="s">
        <v>7</v>
      </c>
      <c r="D50" s="1">
        <v>5</v>
      </c>
      <c r="E50" s="1" t="s">
        <v>11</v>
      </c>
      <c r="F50" s="1"/>
      <c r="G50" s="5">
        <f>B50-(B50*(D50%))</f>
        <v>1193.2</v>
      </c>
      <c r="H50" s="1" t="s">
        <v>10</v>
      </c>
    </row>
    <row r="52" spans="1:9" ht="20.25" x14ac:dyDescent="0.35">
      <c r="A52" s="2" t="s">
        <v>9</v>
      </c>
      <c r="B52" s="10">
        <f>(B47*F48)+(B49*G50)</f>
        <v>966.49200000000008</v>
      </c>
      <c r="C52" s="1" t="s">
        <v>17</v>
      </c>
    </row>
    <row r="55" spans="1:9" ht="15.75" x14ac:dyDescent="0.25">
      <c r="A55" s="20" t="s">
        <v>13</v>
      </c>
      <c r="B55" s="20"/>
      <c r="C55" s="20"/>
      <c r="D55" s="20"/>
      <c r="E55" s="20"/>
      <c r="F55" s="20"/>
      <c r="G55" s="20"/>
      <c r="H55" s="20"/>
    </row>
    <row r="56" spans="1:9" ht="15.75" x14ac:dyDescent="0.25">
      <c r="A56" s="20" t="s">
        <v>13</v>
      </c>
      <c r="B56" s="20"/>
      <c r="C56" s="20"/>
      <c r="D56" s="20"/>
      <c r="E56" s="20"/>
      <c r="F56" s="20"/>
      <c r="G56" s="20"/>
      <c r="H56" s="20"/>
    </row>
    <row r="58" spans="1:9" ht="23.25" x14ac:dyDescent="0.35">
      <c r="A58" s="3" t="s">
        <v>19</v>
      </c>
    </row>
    <row r="59" spans="1:9" ht="20.25" x14ac:dyDescent="0.3">
      <c r="A59" s="11" t="s">
        <v>20</v>
      </c>
    </row>
    <row r="60" spans="1:9" ht="18.75" x14ac:dyDescent="0.3">
      <c r="A60" s="2"/>
    </row>
    <row r="61" spans="1:9" ht="15.75" x14ac:dyDescent="0.25">
      <c r="A61" s="1" t="s">
        <v>34</v>
      </c>
      <c r="B61" s="13"/>
      <c r="C61" s="13"/>
      <c r="D61" s="13"/>
      <c r="E61" s="13"/>
      <c r="F61" s="13"/>
      <c r="G61" s="6">
        <f>F25*5</f>
        <v>96.258749999999992</v>
      </c>
      <c r="H61" s="1"/>
      <c r="I61" s="13"/>
    </row>
    <row r="62" spans="1:9" ht="15.75" x14ac:dyDescent="0.25">
      <c r="A62" s="1" t="s">
        <v>32</v>
      </c>
      <c r="B62" s="13"/>
      <c r="C62" s="13"/>
      <c r="D62" s="13"/>
      <c r="E62" s="13"/>
      <c r="F62" s="13"/>
      <c r="G62" s="6">
        <v>4</v>
      </c>
      <c r="H62" s="1" t="s">
        <v>33</v>
      </c>
      <c r="I62" s="13"/>
    </row>
    <row r="63" spans="1:9" ht="15.75" x14ac:dyDescent="0.25">
      <c r="A63" s="1" t="s">
        <v>21</v>
      </c>
      <c r="B63" s="1"/>
      <c r="C63" s="1"/>
      <c r="D63" s="1"/>
      <c r="E63" s="1"/>
      <c r="F63" s="1"/>
      <c r="G63" s="6">
        <v>3</v>
      </c>
      <c r="H63" s="1" t="s">
        <v>22</v>
      </c>
      <c r="I63" s="13"/>
    </row>
    <row r="64" spans="1:9" ht="15.75" x14ac:dyDescent="0.25">
      <c r="A64" s="1" t="s">
        <v>23</v>
      </c>
      <c r="B64" s="1"/>
      <c r="C64" s="1"/>
      <c r="D64" s="1"/>
      <c r="E64" s="1"/>
      <c r="F64" s="6"/>
      <c r="G64" s="15">
        <f>(G61*4)/(2*G63)</f>
        <v>64.172499999999999</v>
      </c>
      <c r="H64" s="1" t="s">
        <v>36</v>
      </c>
      <c r="I64" s="13"/>
    </row>
    <row r="65" spans="1:9" ht="15.75" x14ac:dyDescent="0.25">
      <c r="A65" s="1"/>
      <c r="B65" s="1"/>
      <c r="C65" s="1"/>
      <c r="D65" s="1"/>
      <c r="E65" s="1"/>
      <c r="F65" s="1"/>
      <c r="G65" s="1"/>
      <c r="H65" s="1"/>
      <c r="I65" s="13"/>
    </row>
    <row r="66" spans="1:9" ht="15.75" x14ac:dyDescent="0.25">
      <c r="A66" s="1" t="s">
        <v>24</v>
      </c>
      <c r="B66" s="6"/>
      <c r="C66" s="1"/>
      <c r="D66" s="1"/>
      <c r="E66" s="1"/>
      <c r="F66" s="1"/>
      <c r="G66" s="1">
        <v>5</v>
      </c>
      <c r="H66" s="1"/>
      <c r="I66" s="13"/>
    </row>
    <row r="67" spans="1:9" ht="15.75" x14ac:dyDescent="0.25">
      <c r="A67" s="1" t="s">
        <v>35</v>
      </c>
      <c r="B67" s="6"/>
      <c r="C67" s="1"/>
      <c r="D67" s="1"/>
      <c r="E67" s="1"/>
      <c r="F67" s="1"/>
      <c r="G67" s="6">
        <v>4</v>
      </c>
      <c r="H67" s="1" t="s">
        <v>33</v>
      </c>
      <c r="I67" s="13"/>
    </row>
    <row r="68" spans="1:9" ht="15.75" x14ac:dyDescent="0.25">
      <c r="A68" s="1" t="s">
        <v>21</v>
      </c>
      <c r="B68" s="13"/>
      <c r="C68" s="13"/>
      <c r="D68" s="13"/>
      <c r="E68" s="13"/>
      <c r="F68" s="13"/>
      <c r="G68" s="1">
        <v>3</v>
      </c>
      <c r="H68" s="1" t="s">
        <v>25</v>
      </c>
      <c r="I68" s="13"/>
    </row>
    <row r="69" spans="1:9" ht="15.75" x14ac:dyDescent="0.25">
      <c r="A69" s="1" t="s">
        <v>23</v>
      </c>
      <c r="B69" s="1"/>
      <c r="C69" s="1"/>
      <c r="D69" s="1"/>
      <c r="E69" s="1"/>
      <c r="F69" s="6"/>
      <c r="G69" s="15">
        <f>(G66*G67)/(2*G68)</f>
        <v>3.3333333333333335</v>
      </c>
      <c r="H69" s="1" t="s">
        <v>36</v>
      </c>
      <c r="I69" s="13"/>
    </row>
    <row r="70" spans="1:9" ht="15.75" x14ac:dyDescent="0.25">
      <c r="A70" s="13"/>
      <c r="B70" s="13"/>
      <c r="C70" s="13"/>
      <c r="D70" s="13"/>
      <c r="E70" s="13"/>
      <c r="F70" s="13"/>
      <c r="G70" s="1"/>
      <c r="H70" s="1"/>
      <c r="I70" s="13"/>
    </row>
    <row r="71" spans="1:9" ht="15.75" x14ac:dyDescent="0.25">
      <c r="A71" s="1" t="s">
        <v>26</v>
      </c>
      <c r="B71" s="1"/>
      <c r="C71" s="1"/>
      <c r="D71" s="1"/>
      <c r="E71" s="1"/>
      <c r="F71" s="1"/>
      <c r="G71" s="15">
        <f>G64+G69</f>
        <v>67.505833333333328</v>
      </c>
      <c r="H71" s="1" t="s">
        <v>36</v>
      </c>
      <c r="I71" s="13"/>
    </row>
    <row r="72" spans="1:9" ht="15.75" x14ac:dyDescent="0.25">
      <c r="A72" s="1"/>
      <c r="B72" s="1"/>
      <c r="C72" s="1"/>
      <c r="D72" s="1"/>
      <c r="E72" s="1"/>
      <c r="F72" s="1"/>
      <c r="G72" s="15"/>
      <c r="H72" s="1"/>
      <c r="I72" s="13"/>
    </row>
    <row r="73" spans="1:9" ht="15.75" x14ac:dyDescent="0.25">
      <c r="A73" s="1"/>
      <c r="B73" s="1"/>
      <c r="C73" s="1"/>
      <c r="D73" s="1"/>
      <c r="E73" s="1"/>
      <c r="F73" s="1"/>
      <c r="G73" s="4"/>
      <c r="H73" s="1"/>
      <c r="I73" s="13"/>
    </row>
    <row r="74" spans="1:9" ht="15.75" x14ac:dyDescent="0.25">
      <c r="A74" s="1" t="s">
        <v>27</v>
      </c>
      <c r="B74" s="13"/>
      <c r="C74" s="13"/>
      <c r="D74" s="13"/>
      <c r="E74" s="13"/>
      <c r="F74" s="13"/>
      <c r="G74" s="14" t="s">
        <v>28</v>
      </c>
      <c r="H74" s="14" t="s">
        <v>29</v>
      </c>
      <c r="I74" s="13"/>
    </row>
    <row r="75" spans="1:9" ht="15.75" x14ac:dyDescent="0.25">
      <c r="A75" s="1" t="s">
        <v>30</v>
      </c>
      <c r="B75" s="13"/>
      <c r="C75" s="13"/>
      <c r="D75" s="13"/>
      <c r="E75" s="13"/>
      <c r="F75" s="13"/>
      <c r="G75" s="15">
        <f>(((940-590)/50)*(G71-50))+590</f>
        <v>712.54083333333324</v>
      </c>
      <c r="H75" s="15">
        <f>(((540-340)/50)*(G71-50))+340</f>
        <v>410.02333333333331</v>
      </c>
      <c r="I75" s="13"/>
    </row>
    <row r="76" spans="1:9" ht="15.75" x14ac:dyDescent="0.25">
      <c r="A76" s="13"/>
      <c r="B76" s="13"/>
      <c r="C76" s="13"/>
      <c r="D76" s="13"/>
      <c r="E76" s="13"/>
      <c r="F76" s="13"/>
      <c r="G76" s="13"/>
      <c r="H76" s="13"/>
      <c r="I76" s="13"/>
    </row>
    <row r="77" spans="1:9" ht="15.75" x14ac:dyDescent="0.25">
      <c r="A77" s="1" t="s">
        <v>31</v>
      </c>
      <c r="B77" s="13"/>
      <c r="C77" s="13"/>
      <c r="D77" s="13"/>
      <c r="E77" s="13"/>
      <c r="F77" s="13"/>
      <c r="G77" s="15">
        <f>G75</f>
        <v>712.54083333333324</v>
      </c>
      <c r="H77" s="15">
        <f>H75</f>
        <v>410.02333333333331</v>
      </c>
      <c r="I77" s="13"/>
    </row>
    <row r="78" spans="1:9" ht="18.75" customHeight="1" x14ac:dyDescent="0.25">
      <c r="A78" s="8" t="s">
        <v>37</v>
      </c>
      <c r="B78" s="16"/>
      <c r="C78" s="16"/>
      <c r="D78" s="16"/>
      <c r="E78" s="16"/>
      <c r="F78" s="16"/>
      <c r="G78" s="16"/>
      <c r="H78" s="16"/>
      <c r="I78" s="16"/>
    </row>
    <row r="79" spans="1:9" ht="15.75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ht="18.75" x14ac:dyDescent="0.3">
      <c r="A80" s="12"/>
      <c r="B80" s="12"/>
      <c r="C80" s="12"/>
      <c r="D80" s="12"/>
      <c r="E80" s="12"/>
      <c r="F80" s="12"/>
      <c r="G80" s="12"/>
      <c r="H80" s="12"/>
      <c r="I80" s="12"/>
    </row>
    <row r="81" spans="1:9" ht="20.25" x14ac:dyDescent="0.3">
      <c r="A81" s="11" t="s">
        <v>40</v>
      </c>
      <c r="B81" s="1"/>
      <c r="C81" s="1"/>
      <c r="D81" s="1"/>
      <c r="E81" s="1"/>
      <c r="F81" s="1"/>
      <c r="G81" s="17" t="s">
        <v>28</v>
      </c>
      <c r="H81" s="17" t="s">
        <v>29</v>
      </c>
      <c r="I81" s="12"/>
    </row>
    <row r="82" spans="1:9" ht="18.75" x14ac:dyDescent="0.3">
      <c r="A82" s="2" t="s">
        <v>41</v>
      </c>
      <c r="B82" s="1"/>
      <c r="C82" s="1"/>
      <c r="D82" s="1"/>
      <c r="E82" s="1"/>
      <c r="F82" s="1"/>
      <c r="G82" s="2">
        <v>1</v>
      </c>
      <c r="H82" s="2">
        <v>0.6</v>
      </c>
      <c r="I82" s="12"/>
    </row>
    <row r="83" spans="1:9" ht="18.75" x14ac:dyDescent="0.3">
      <c r="A83" s="1"/>
      <c r="B83" s="1"/>
      <c r="C83" s="1"/>
      <c r="D83" s="1"/>
      <c r="E83" s="1"/>
      <c r="F83" s="1"/>
      <c r="G83" s="2"/>
      <c r="H83" s="2"/>
      <c r="I83" s="12"/>
    </row>
    <row r="84" spans="1:9" ht="18.75" x14ac:dyDescent="0.3">
      <c r="A84" s="2" t="s">
        <v>42</v>
      </c>
      <c r="B84" s="1"/>
      <c r="C84" s="1"/>
      <c r="D84" s="1"/>
      <c r="E84" s="1"/>
      <c r="F84" s="1"/>
      <c r="G84" s="18">
        <f>G82*B27</f>
        <v>579</v>
      </c>
      <c r="H84" s="18">
        <f>H82*B27</f>
        <v>347.4</v>
      </c>
      <c r="I84" s="12"/>
    </row>
    <row r="85" spans="1:9" ht="18.75" x14ac:dyDescent="0.3">
      <c r="A85" s="2" t="s">
        <v>43</v>
      </c>
      <c r="B85" s="12"/>
      <c r="C85" s="12"/>
      <c r="D85" s="12"/>
      <c r="E85" s="12"/>
      <c r="F85" s="12"/>
      <c r="G85" s="2">
        <f>B50*G82</f>
        <v>1256</v>
      </c>
      <c r="H85" s="2">
        <f>B50*H82</f>
        <v>753.6</v>
      </c>
      <c r="I85" s="12"/>
    </row>
    <row r="86" spans="1:9" ht="18.75" x14ac:dyDescent="0.3">
      <c r="A86" s="12"/>
      <c r="B86" s="12"/>
      <c r="C86" s="12"/>
      <c r="D86" s="12"/>
      <c r="E86" s="12"/>
      <c r="F86" s="12"/>
      <c r="G86" s="12"/>
      <c r="H86" s="12"/>
      <c r="I86" s="12"/>
    </row>
    <row r="87" spans="1:9" ht="18.75" customHeight="1" x14ac:dyDescent="0.25">
      <c r="A87" s="21" t="s">
        <v>44</v>
      </c>
      <c r="B87" s="22"/>
      <c r="C87" s="22"/>
      <c r="D87" s="22"/>
      <c r="E87" s="22"/>
      <c r="F87" s="22"/>
      <c r="G87" s="22"/>
      <c r="H87" s="22"/>
      <c r="I87" s="19"/>
    </row>
    <row r="88" spans="1:9" ht="15" customHeight="1" x14ac:dyDescent="0.25">
      <c r="A88" s="23" t="s">
        <v>45</v>
      </c>
      <c r="B88" s="23"/>
      <c r="C88" s="23"/>
      <c r="D88" s="23"/>
      <c r="E88" s="23"/>
      <c r="F88" s="23"/>
      <c r="G88" s="23"/>
      <c r="H88" s="23"/>
      <c r="I88" s="19"/>
    </row>
    <row r="89" spans="1:9" ht="15" customHeight="1" x14ac:dyDescent="0.25">
      <c r="A89" s="23"/>
      <c r="B89" s="23"/>
      <c r="C89" s="23"/>
      <c r="D89" s="23"/>
      <c r="E89" s="23"/>
      <c r="F89" s="23"/>
      <c r="G89" s="23"/>
      <c r="H89" s="23"/>
      <c r="I89" s="19"/>
    </row>
    <row r="90" spans="1:9" ht="18.75" x14ac:dyDescent="0.3">
      <c r="A90" s="12"/>
      <c r="B90" s="12"/>
      <c r="C90" s="12"/>
      <c r="D90" s="12"/>
      <c r="E90" s="12"/>
      <c r="F90" s="12"/>
      <c r="G90" s="12"/>
      <c r="H90" s="12"/>
      <c r="I90" s="12"/>
    </row>
    <row r="91" spans="1:9" ht="18.75" x14ac:dyDescent="0.3">
      <c r="A91" s="12"/>
      <c r="B91" s="12"/>
      <c r="C91" s="12"/>
      <c r="D91" s="12"/>
      <c r="E91" s="12"/>
      <c r="F91" s="12"/>
      <c r="G91" s="12"/>
      <c r="H91" s="12"/>
      <c r="I91" s="12"/>
    </row>
    <row r="92" spans="1:9" ht="18.75" x14ac:dyDescent="0.3">
      <c r="A92" s="12"/>
      <c r="B92" s="12"/>
      <c r="C92" s="12"/>
      <c r="D92" s="12"/>
      <c r="E92" s="12"/>
      <c r="F92" s="12"/>
      <c r="G92" s="12"/>
      <c r="H92" s="12"/>
      <c r="I92" s="12"/>
    </row>
    <row r="93" spans="1:9" ht="18.75" x14ac:dyDescent="0.3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18.75" x14ac:dyDescent="0.3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18.75" x14ac:dyDescent="0.3">
      <c r="A95" s="12"/>
      <c r="B95" s="12"/>
      <c r="C95" s="12"/>
      <c r="D95" s="12"/>
      <c r="E95" s="12"/>
      <c r="F95" s="12"/>
      <c r="G95" s="12"/>
      <c r="H95" s="12"/>
      <c r="I95" s="12"/>
    </row>
    <row r="96" spans="1:9" ht="18.75" x14ac:dyDescent="0.3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18.75" x14ac:dyDescent="0.3">
      <c r="A97" s="12"/>
      <c r="B97" s="12"/>
      <c r="C97" s="12"/>
      <c r="D97" s="12"/>
      <c r="E97" s="12"/>
      <c r="F97" s="12"/>
      <c r="G97" s="12"/>
      <c r="H97" s="12"/>
      <c r="I97" s="12"/>
    </row>
    <row r="98" spans="1:9" ht="18.75" x14ac:dyDescent="0.3">
      <c r="A98" s="12"/>
      <c r="B98" s="12"/>
      <c r="C98" s="12"/>
      <c r="D98" s="12"/>
      <c r="E98" s="12"/>
      <c r="F98" s="12"/>
      <c r="G98" s="12"/>
      <c r="H98" s="12"/>
      <c r="I98" s="12"/>
    </row>
    <row r="99" spans="1:9" ht="18.75" x14ac:dyDescent="0.3">
      <c r="A99" s="12"/>
      <c r="B99" s="12"/>
      <c r="C99" s="12"/>
      <c r="D99" s="12"/>
      <c r="E99" s="12"/>
      <c r="F99" s="12"/>
      <c r="G99" s="12"/>
      <c r="H99" s="12"/>
      <c r="I99" s="12"/>
    </row>
    <row r="100" spans="1:9" ht="18.75" x14ac:dyDescent="0.3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ht="18.75" x14ac:dyDescent="0.3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9" ht="18.75" x14ac:dyDescent="0.3">
      <c r="A102" s="12"/>
      <c r="B102" s="12"/>
      <c r="C102" s="12"/>
      <c r="D102" s="12"/>
      <c r="E102" s="12"/>
      <c r="F102" s="12"/>
      <c r="G102" s="12"/>
      <c r="H102" s="12"/>
      <c r="I102" s="12"/>
    </row>
    <row r="103" spans="1:9" ht="18.75" x14ac:dyDescent="0.3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9" ht="18.75" x14ac:dyDescent="0.3">
      <c r="A104" s="12"/>
      <c r="B104" s="12"/>
      <c r="C104" s="12"/>
      <c r="D104" s="12"/>
      <c r="E104" s="12"/>
      <c r="F104" s="12"/>
      <c r="G104" s="12"/>
      <c r="H104" s="12"/>
      <c r="I104" s="12"/>
    </row>
    <row r="105" spans="1:9" ht="18.75" x14ac:dyDescent="0.3">
      <c r="A105" s="12"/>
      <c r="B105" s="12"/>
      <c r="C105" s="12"/>
      <c r="D105" s="12"/>
      <c r="E105" s="12"/>
      <c r="F105" s="12"/>
      <c r="G105" s="12"/>
      <c r="H105" s="12"/>
      <c r="I105" s="12"/>
    </row>
    <row r="106" spans="1:9" ht="18.75" x14ac:dyDescent="0.3">
      <c r="A106" s="12"/>
      <c r="B106" s="12"/>
      <c r="C106" s="12"/>
      <c r="D106" s="12"/>
      <c r="E106" s="12"/>
      <c r="F106" s="12"/>
      <c r="G106" s="12"/>
      <c r="H106" s="12"/>
      <c r="I106" s="12"/>
    </row>
    <row r="107" spans="1:9" ht="18.75" x14ac:dyDescent="0.3">
      <c r="A107" s="12"/>
      <c r="B107" s="12"/>
      <c r="C107" s="12"/>
      <c r="D107" s="12"/>
      <c r="E107" s="12"/>
      <c r="F107" s="12"/>
      <c r="G107" s="12"/>
      <c r="H107" s="12"/>
      <c r="I107" s="12"/>
    </row>
    <row r="108" spans="1:9" ht="18.75" x14ac:dyDescent="0.3">
      <c r="A108" s="12"/>
      <c r="B108" s="12"/>
      <c r="C108" s="12"/>
      <c r="D108" s="12"/>
      <c r="E108" s="12"/>
      <c r="F108" s="12"/>
      <c r="G108" s="12"/>
      <c r="H108" s="12"/>
      <c r="I108" s="12"/>
    </row>
    <row r="109" spans="1:9" ht="18.75" x14ac:dyDescent="0.3">
      <c r="A109" s="12"/>
      <c r="B109" s="12"/>
      <c r="C109" s="12"/>
      <c r="D109" s="12"/>
      <c r="E109" s="12"/>
      <c r="F109" s="12"/>
      <c r="G109" s="12"/>
      <c r="H109" s="12"/>
      <c r="I109" s="12"/>
    </row>
    <row r="110" spans="1:9" ht="18.75" x14ac:dyDescent="0.3">
      <c r="A110" s="12"/>
      <c r="B110" s="12"/>
      <c r="C110" s="12"/>
      <c r="D110" s="12"/>
      <c r="E110" s="12"/>
      <c r="F110" s="12"/>
      <c r="G110" s="12"/>
      <c r="H110" s="12"/>
      <c r="I110" s="12"/>
    </row>
    <row r="111" spans="1:9" ht="18.75" x14ac:dyDescent="0.3">
      <c r="A111" s="12"/>
      <c r="B111" s="12"/>
      <c r="C111" s="12"/>
      <c r="D111" s="12"/>
      <c r="E111" s="12"/>
      <c r="F111" s="12"/>
      <c r="G111" s="12"/>
      <c r="H111" s="12"/>
      <c r="I111" s="12"/>
    </row>
    <row r="112" spans="1:9" ht="18.75" x14ac:dyDescent="0.3">
      <c r="A112" s="12"/>
      <c r="B112" s="12"/>
      <c r="C112" s="12"/>
      <c r="D112" s="12"/>
      <c r="E112" s="12"/>
      <c r="F112" s="12"/>
      <c r="G112" s="12"/>
      <c r="H112" s="12"/>
      <c r="I112" s="12"/>
    </row>
    <row r="113" spans="1:9" ht="18.75" x14ac:dyDescent="0.3">
      <c r="A113" s="12"/>
      <c r="B113" s="12"/>
      <c r="C113" s="12"/>
      <c r="D113" s="12"/>
      <c r="E113" s="12"/>
      <c r="F113" s="12"/>
      <c r="G113" s="12"/>
      <c r="H113" s="12"/>
      <c r="I113" s="12"/>
    </row>
    <row r="114" spans="1:9" ht="18.75" x14ac:dyDescent="0.3">
      <c r="A114" s="12"/>
      <c r="B114" s="12"/>
      <c r="C114" s="12"/>
      <c r="D114" s="12"/>
      <c r="E114" s="12"/>
      <c r="F114" s="12"/>
      <c r="G114" s="12"/>
      <c r="H114" s="12"/>
      <c r="I114" s="12"/>
    </row>
    <row r="115" spans="1:9" ht="18.75" x14ac:dyDescent="0.3">
      <c r="A115" s="12"/>
      <c r="B115" s="12"/>
      <c r="C115" s="12"/>
      <c r="D115" s="12"/>
      <c r="E115" s="12"/>
      <c r="F115" s="12"/>
      <c r="G115" s="12"/>
      <c r="H115" s="12"/>
      <c r="I115" s="12"/>
    </row>
    <row r="116" spans="1:9" ht="18.75" x14ac:dyDescent="0.3">
      <c r="A116" s="12"/>
      <c r="B116" s="12"/>
      <c r="C116" s="12"/>
      <c r="D116" s="12"/>
      <c r="E116" s="12"/>
      <c r="F116" s="12"/>
      <c r="G116" s="12"/>
      <c r="H116" s="12"/>
      <c r="I116" s="12"/>
    </row>
    <row r="117" spans="1:9" ht="18.75" x14ac:dyDescent="0.3">
      <c r="A117" s="12"/>
      <c r="B117" s="12"/>
      <c r="C117" s="12"/>
      <c r="D117" s="12"/>
      <c r="E117" s="12"/>
      <c r="F117" s="12"/>
      <c r="G117" s="12"/>
      <c r="H117" s="12"/>
      <c r="I117" s="12"/>
    </row>
    <row r="118" spans="1:9" ht="18.75" x14ac:dyDescent="0.3">
      <c r="A118" s="12"/>
      <c r="B118" s="12"/>
      <c r="C118" s="12"/>
      <c r="D118" s="12"/>
      <c r="E118" s="12"/>
      <c r="F118" s="12"/>
      <c r="G118" s="12"/>
      <c r="H118" s="12"/>
      <c r="I118" s="12"/>
    </row>
    <row r="119" spans="1:9" ht="18.75" x14ac:dyDescent="0.3">
      <c r="A119" s="12"/>
      <c r="B119" s="12"/>
      <c r="C119" s="12"/>
      <c r="D119" s="12"/>
      <c r="E119" s="12"/>
      <c r="F119" s="12"/>
      <c r="G119" s="12"/>
      <c r="H119" s="12"/>
      <c r="I119" s="12"/>
    </row>
    <row r="120" spans="1:9" ht="18.75" x14ac:dyDescent="0.3">
      <c r="A120" s="12"/>
      <c r="B120" s="12"/>
      <c r="C120" s="12"/>
      <c r="D120" s="12"/>
      <c r="E120" s="12"/>
      <c r="F120" s="12"/>
      <c r="G120" s="12"/>
      <c r="H120" s="12"/>
      <c r="I120" s="12"/>
    </row>
  </sheetData>
  <mergeCells count="5">
    <mergeCell ref="A32:H32"/>
    <mergeCell ref="A43:H43"/>
    <mergeCell ref="A55:H55"/>
    <mergeCell ref="A56:H56"/>
    <mergeCell ref="A88:H89"/>
  </mergeCells>
  <pageMargins left="0.7" right="0.7" top="0.75" bottom="0.75" header="0.3" footer="0.3"/>
  <pageSetup paperSize="5" scale="74" fitToWidth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2022-11-16T22:47:47Z</dcterms:modified>
</cp:coreProperties>
</file>