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<sst xmlns="http://schemas.openxmlformats.org/spreadsheetml/2006/main" count="25" uniqueCount="25">
  <si>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</si>
  <si>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</si>
  <si>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</si>
  <si>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</si>
  <si>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</si>
  <si>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</si>
  <si>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</si>
  <si>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</si>
  <si>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</si>
  <si>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</si>
  <si>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</si>
  <si>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</si>
  <si>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</si>
  <si>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</si>
  <si>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</si>
  <si>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</si>
  <si>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</si>
  <si>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</si>
  <si>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</si>
  <si>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</si>
  <si>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</si>
  <si>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</si>
  <si>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</si>
  <si>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Coroners Office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</si>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</sst>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44086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44080</v>
      </c>
      <c r="E11" s="15">
        <f>IF($I$4=0,"",$I$4-5)</f>
        <v>44081</v>
      </c>
      <c r="F11" s="15">
        <f>IF($I$4=0,"",$I$4-4)</f>
        <v>44082</v>
      </c>
      <c r="G11" s="15">
        <f>IF($I$4=0,"",$I$4-3)</f>
        <v>44083</v>
      </c>
      <c r="H11" s="15">
        <f>IF($I$4=0,"",$I$4-2)</f>
        <v>44084</v>
      </c>
      <c r="I11" s="15">
        <f>IF($I$4=0,"",$I$4-1)</f>
        <v>44085</v>
      </c>
      <c r="J11" s="15">
        <f>IF($I$4=0,"",$I$4)</f>
        <v>44086</v>
      </c>
      <c r="K11" s="16" t="s">
        <v>13</v>
      </c>
    </row>
    <row r="12" spans="2:11" ht="25" customHeight="1">
      <c r="B12" s="7"/>
      <c r="C12" s="24" t="s">
        <v>23</v>
      </c>
      <c r="D12" s="9"/>
      <c r="E12" s="9"/>
      <c r="F12" s="26">
        <v>5.5</v>
      </c>
      <c r="G12" s="7"/>
      <c r="H12" s="9"/>
      <c r="I12" s="9"/>
      <c r="J12" s="9"/>
      <c r="K12" s="9">
        <f>D12+E12+F12+G12+H12+I12+J12</f>
        <v>5.5</v>
      </c>
    </row>
    <row r="13" spans="2:11" ht="25" customHeight="1">
      <c r="B13" s="7"/>
      <c r="C13" s="24" t="s">
        <v>22</v>
      </c>
      <c r="D13" s="7"/>
      <c r="E13" s="7"/>
      <c r="F13" s="7">
        <v>2</v>
      </c>
      <c r="G13" s="7">
        <v>8</v>
      </c>
      <c r="H13" s="7">
        <v>8</v>
      </c>
      <c r="I13" s="7">
        <v>8</v>
      </c>
      <c r="J13" s="7"/>
      <c r="K13" s="9">
        <f>D13+E13+F13+G13+H13+I13+J13</f>
        <v>26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 t="s">
        <v>24</v>
      </c>
      <c r="D16" s="7"/>
      <c r="E16" s="7">
        <v>8</v>
      </c>
      <c r="F16" s="7"/>
      <c r="G16" s="7"/>
      <c r="H16" s="7"/>
      <c r="I16" s="7"/>
      <c r="J16" s="7"/>
      <c r="K16" s="9">
        <f t="shared" ref="K16:K20" si="0">D16+E16+F16+G16+H16+I16+J16</f>
        <v>8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7.5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2020-09-11T21:20:27Z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