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J:\- Government\2372 - Troop L State Police HVAC Renovation\Documents\Construction Administration\PayApps\"/>
    </mc:Choice>
  </mc:AlternateContent>
  <xr:revisionPtr revIDLastSave="0" documentId="8_{E8FD4C5D-23FC-4803-BA65-F368E06011FB}" xr6:coauthVersionLast="45" xr6:coauthVersionMax="45" xr10:uidLastSave="{00000000-0000-0000-0000-000000000000}"/>
  <bookViews>
    <workbookView xWindow="345" yWindow="225" windowWidth="28470" windowHeight="14715" tabRatio="601" activeTab="3" xr2:uid="{00000000-000D-0000-FFFF-FFFF00000000}"/>
  </bookViews>
  <sheets>
    <sheet name="Payment Application" sheetId="1" r:id="rId1"/>
    <sheet name="Prior App Continuation Sheet" sheetId="2" r:id="rId2"/>
    <sheet name="Current App Continuation Sheet" sheetId="3" r:id="rId3"/>
    <sheet name="Pay App INSTRUCTIONS" sheetId="4" r:id="rId4"/>
  </sheets>
  <definedNames>
    <definedName name="_xlnm.Print_Area" localSheetId="0">'Payment Application'!$A$1:$J$61</definedName>
    <definedName name="_xlnm.Print_Titles" localSheetId="2">'Current App Continuation Sheet'!$1:$10</definedName>
    <definedName name="_xlnm.Print_Titles" localSheetId="1">'Prior App Continuation Sheet'!$1:$10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2" l="1"/>
  <c r="C11" i="3"/>
  <c r="J37" i="1" l="1"/>
  <c r="I37" i="1"/>
  <c r="I40" i="1" l="1"/>
  <c r="G38" i="2" l="1"/>
  <c r="H38" i="2" s="1"/>
  <c r="J38" i="2" l="1"/>
  <c r="I38" i="2"/>
  <c r="A42" i="3" l="1"/>
  <c r="A43" i="3"/>
  <c r="A44" i="3"/>
  <c r="A45" i="3"/>
  <c r="A46" i="3"/>
  <c r="A47" i="3"/>
  <c r="A48" i="3"/>
  <c r="B42" i="3"/>
  <c r="B43" i="3"/>
  <c r="B44" i="3"/>
  <c r="B45" i="3"/>
  <c r="B46" i="3"/>
  <c r="B47" i="3"/>
  <c r="B48" i="3"/>
  <c r="C42" i="3"/>
  <c r="C43" i="3"/>
  <c r="C44" i="3"/>
  <c r="C45" i="3"/>
  <c r="C46" i="3"/>
  <c r="C47" i="3"/>
  <c r="C48" i="3"/>
  <c r="G37" i="2"/>
  <c r="H37" i="2" s="1"/>
  <c r="G39" i="2"/>
  <c r="H39" i="2" s="1"/>
  <c r="G40" i="2"/>
  <c r="H40" i="2" s="1"/>
  <c r="G41" i="2"/>
  <c r="H41" i="2" s="1"/>
  <c r="G42" i="2"/>
  <c r="I42" i="2" s="1"/>
  <c r="G43" i="2"/>
  <c r="H43" i="2" s="1"/>
  <c r="G44" i="2"/>
  <c r="I44" i="2" s="1"/>
  <c r="D38" i="3" l="1"/>
  <c r="H42" i="2"/>
  <c r="D42" i="3"/>
  <c r="G42" i="3" s="1"/>
  <c r="J42" i="3" s="1"/>
  <c r="D41" i="3"/>
  <c r="J39" i="2"/>
  <c r="D40" i="3"/>
  <c r="D37" i="3"/>
  <c r="J41" i="2"/>
  <c r="D43" i="3"/>
  <c r="G43" i="3" s="1"/>
  <c r="H43" i="3" s="1"/>
  <c r="D39" i="3"/>
  <c r="J40" i="2"/>
  <c r="J44" i="2"/>
  <c r="I41" i="2"/>
  <c r="I39" i="2"/>
  <c r="H44" i="2"/>
  <c r="I40" i="2"/>
  <c r="J37" i="2"/>
  <c r="I37" i="2"/>
  <c r="J43" i="2"/>
  <c r="J42" i="2"/>
  <c r="I43" i="2"/>
  <c r="H42" i="3" l="1"/>
  <c r="I42" i="3"/>
  <c r="J43" i="3"/>
  <c r="I43" i="3"/>
  <c r="I1" i="2" l="1"/>
  <c r="A41" i="3" l="1"/>
  <c r="B41" i="3"/>
  <c r="C41" i="3"/>
  <c r="G47" i="2"/>
  <c r="G48" i="2"/>
  <c r="H47" i="2" l="1"/>
  <c r="G41" i="3"/>
  <c r="I41" i="3" s="1"/>
  <c r="D48" i="3"/>
  <c r="G48" i="3" s="1"/>
  <c r="H48" i="2"/>
  <c r="I48" i="2"/>
  <c r="J48" i="2"/>
  <c r="I47" i="2"/>
  <c r="J47" i="2"/>
  <c r="H41" i="3" l="1"/>
  <c r="J41" i="3"/>
  <c r="J48" i="3"/>
  <c r="H48" i="3"/>
  <c r="I48" i="3"/>
  <c r="G39" i="3"/>
  <c r="J39" i="3" s="1"/>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F49" i="3"/>
  <c r="F24" i="1" s="1"/>
  <c r="H24" i="1" s="1"/>
  <c r="E49" i="3"/>
  <c r="J4" i="3"/>
  <c r="I4" i="3"/>
  <c r="B4" i="3"/>
  <c r="B3" i="3"/>
  <c r="I2" i="3"/>
  <c r="B2" i="3"/>
  <c r="I1" i="3"/>
  <c r="B1" i="3"/>
  <c r="G40" i="3" l="1"/>
  <c r="J40" i="3" s="1"/>
  <c r="C49" i="3"/>
  <c r="H39" i="3"/>
  <c r="I39" i="3"/>
  <c r="D11" i="3"/>
  <c r="G12" i="2"/>
  <c r="D12" i="3" s="1"/>
  <c r="G13" i="2"/>
  <c r="D13" i="3" s="1"/>
  <c r="G14" i="2"/>
  <c r="D14" i="3" s="1"/>
  <c r="G15" i="2"/>
  <c r="D15" i="3" s="1"/>
  <c r="G16" i="2"/>
  <c r="D16" i="3" s="1"/>
  <c r="G17" i="2"/>
  <c r="D17" i="3" s="1"/>
  <c r="G18" i="2"/>
  <c r="D18" i="3" s="1"/>
  <c r="G19" i="2"/>
  <c r="D19" i="3" s="1"/>
  <c r="G20" i="2"/>
  <c r="D20" i="3" s="1"/>
  <c r="G21" i="2"/>
  <c r="D21" i="3" s="1"/>
  <c r="G22" i="2"/>
  <c r="D22" i="3" s="1"/>
  <c r="G23" i="2"/>
  <c r="G24" i="2"/>
  <c r="G25" i="2"/>
  <c r="D25" i="3" s="1"/>
  <c r="G26" i="2"/>
  <c r="D26" i="3" s="1"/>
  <c r="G27" i="2"/>
  <c r="D27" i="3" s="1"/>
  <c r="G28" i="2"/>
  <c r="D28" i="3" s="1"/>
  <c r="G29" i="2"/>
  <c r="D29" i="3" s="1"/>
  <c r="G30" i="2"/>
  <c r="D30" i="3" s="1"/>
  <c r="G31" i="2"/>
  <c r="D31" i="3" s="1"/>
  <c r="G32" i="2"/>
  <c r="D32" i="3" s="1"/>
  <c r="G33" i="2"/>
  <c r="D33" i="3" s="1"/>
  <c r="G34" i="2"/>
  <c r="D34" i="3" s="1"/>
  <c r="G35" i="2"/>
  <c r="D35" i="3" s="1"/>
  <c r="G36" i="2"/>
  <c r="G45" i="2"/>
  <c r="G46" i="2"/>
  <c r="F49" i="2"/>
  <c r="E49" i="2"/>
  <c r="D49" i="2"/>
  <c r="C49" i="2"/>
  <c r="B4" i="2"/>
  <c r="B3" i="2"/>
  <c r="B2" i="2"/>
  <c r="B1" i="2"/>
  <c r="D46" i="3" l="1"/>
  <c r="G46" i="3" s="1"/>
  <c r="I46" i="3" s="1"/>
  <c r="D47" i="3"/>
  <c r="G47" i="3" s="1"/>
  <c r="H46" i="3"/>
  <c r="D36" i="3"/>
  <c r="G36" i="3" s="1"/>
  <c r="D24" i="3"/>
  <c r="G24" i="3" s="1"/>
  <c r="G38" i="3"/>
  <c r="J38" i="3" s="1"/>
  <c r="D45" i="3"/>
  <c r="G45" i="3" s="1"/>
  <c r="G37" i="3"/>
  <c r="J37" i="3" s="1"/>
  <c r="D44" i="3"/>
  <c r="G44" i="3" s="1"/>
  <c r="D23" i="3"/>
  <c r="G23" i="3" s="1"/>
  <c r="H40" i="3"/>
  <c r="J30" i="2"/>
  <c r="G30" i="3"/>
  <c r="J22" i="2"/>
  <c r="G22" i="3"/>
  <c r="J18" i="2"/>
  <c r="G18" i="3"/>
  <c r="J14" i="2"/>
  <c r="G14" i="3"/>
  <c r="J33" i="2"/>
  <c r="G33" i="3"/>
  <c r="J29" i="2"/>
  <c r="G29" i="3"/>
  <c r="J25" i="2"/>
  <c r="G25" i="3"/>
  <c r="J21" i="2"/>
  <c r="G21" i="3"/>
  <c r="J17" i="2"/>
  <c r="G17" i="3"/>
  <c r="J13" i="2"/>
  <c r="G13" i="3"/>
  <c r="I40" i="3"/>
  <c r="J34" i="2"/>
  <c r="G34" i="3"/>
  <c r="J26" i="2"/>
  <c r="G26" i="3"/>
  <c r="J32" i="2"/>
  <c r="G32" i="3"/>
  <c r="J28" i="2"/>
  <c r="G28" i="3"/>
  <c r="J20" i="2"/>
  <c r="G20" i="3"/>
  <c r="J16" i="2"/>
  <c r="G16" i="3"/>
  <c r="J12" i="2"/>
  <c r="G12" i="3"/>
  <c r="J35" i="2"/>
  <c r="G35" i="3"/>
  <c r="J31" i="2"/>
  <c r="G31" i="3"/>
  <c r="J27" i="2"/>
  <c r="G27" i="3"/>
  <c r="J19" i="2"/>
  <c r="G19" i="3"/>
  <c r="J15" i="2"/>
  <c r="G15" i="3"/>
  <c r="J11" i="2"/>
  <c r="H46" i="2"/>
  <c r="J46" i="2"/>
  <c r="H45" i="2"/>
  <c r="J45" i="2"/>
  <c r="I36" i="2"/>
  <c r="J36" i="2"/>
  <c r="I24" i="2"/>
  <c r="J24" i="2"/>
  <c r="H23" i="2"/>
  <c r="J23" i="2"/>
  <c r="H24" i="2"/>
  <c r="H36" i="2"/>
  <c r="I46" i="2"/>
  <c r="I45" i="2"/>
  <c r="I23" i="2"/>
  <c r="H34" i="2"/>
  <c r="H33" i="2"/>
  <c r="I37" i="3" l="1"/>
  <c r="J46" i="3"/>
  <c r="J47" i="3"/>
  <c r="I47" i="3"/>
  <c r="H47" i="3"/>
  <c r="I38" i="3"/>
  <c r="H38" i="3"/>
  <c r="J23" i="3"/>
  <c r="H23" i="3"/>
  <c r="I23" i="3"/>
  <c r="J24" i="3"/>
  <c r="H24" i="3"/>
  <c r="I24" i="3"/>
  <c r="J36" i="3"/>
  <c r="I36" i="3"/>
  <c r="H36" i="3"/>
  <c r="I44" i="3"/>
  <c r="J44" i="3"/>
  <c r="H44" i="3"/>
  <c r="J45" i="3"/>
  <c r="I45" i="3"/>
  <c r="H45" i="3"/>
  <c r="H37" i="3"/>
  <c r="G11" i="3"/>
  <c r="D49" i="3"/>
  <c r="F21" i="1" s="1"/>
  <c r="H21" i="1" s="1"/>
  <c r="J28" i="3"/>
  <c r="H28" i="3"/>
  <c r="I28" i="3"/>
  <c r="J15" i="3"/>
  <c r="H15" i="3"/>
  <c r="I15" i="3"/>
  <c r="J27" i="3"/>
  <c r="H27" i="3"/>
  <c r="I27" i="3"/>
  <c r="J35" i="3"/>
  <c r="H35" i="3"/>
  <c r="I35" i="3"/>
  <c r="J12" i="3"/>
  <c r="I12" i="3"/>
  <c r="H12" i="3"/>
  <c r="J20" i="3"/>
  <c r="I20" i="3"/>
  <c r="H20" i="3"/>
  <c r="J32" i="3"/>
  <c r="H32" i="3"/>
  <c r="I32" i="3"/>
  <c r="J34" i="3"/>
  <c r="I34" i="3"/>
  <c r="H34" i="3"/>
  <c r="J13" i="3"/>
  <c r="H13" i="3"/>
  <c r="I13" i="3"/>
  <c r="J21" i="3"/>
  <c r="H21" i="3"/>
  <c r="I21" i="3"/>
  <c r="J29" i="3"/>
  <c r="H29" i="3"/>
  <c r="I29" i="3"/>
  <c r="J18" i="3"/>
  <c r="I18" i="3"/>
  <c r="H18" i="3"/>
  <c r="J30" i="3"/>
  <c r="I30" i="3"/>
  <c r="H30" i="3"/>
  <c r="J31" i="3"/>
  <c r="I31" i="3"/>
  <c r="H31" i="3"/>
  <c r="J26" i="3"/>
  <c r="H26" i="3"/>
  <c r="I26" i="3"/>
  <c r="J19" i="3"/>
  <c r="H19" i="3"/>
  <c r="I19" i="3"/>
  <c r="J16" i="3"/>
  <c r="H16" i="3"/>
  <c r="I16" i="3"/>
  <c r="J17" i="3"/>
  <c r="H17" i="3"/>
  <c r="I17" i="3"/>
  <c r="J25" i="3"/>
  <c r="H25" i="3"/>
  <c r="I25" i="3"/>
  <c r="J33" i="3"/>
  <c r="H33" i="3"/>
  <c r="I33" i="3"/>
  <c r="J14" i="3"/>
  <c r="H14" i="3"/>
  <c r="I14" i="3"/>
  <c r="J22" i="3"/>
  <c r="I22" i="3"/>
  <c r="H22" i="3"/>
  <c r="J49" i="2"/>
  <c r="I34" i="2"/>
  <c r="I33" i="2"/>
  <c r="H28" i="2"/>
  <c r="H35" i="2"/>
  <c r="H32" i="2"/>
  <c r="H31" i="2"/>
  <c r="H30" i="2"/>
  <c r="H29" i="2"/>
  <c r="H27" i="2"/>
  <c r="H26" i="2"/>
  <c r="H25" i="2"/>
  <c r="H22" i="2"/>
  <c r="H21" i="2"/>
  <c r="H20" i="2"/>
  <c r="H19" i="2"/>
  <c r="H18" i="2"/>
  <c r="H17" i="2"/>
  <c r="H16" i="2"/>
  <c r="H15" i="2"/>
  <c r="H14" i="2"/>
  <c r="H13" i="2"/>
  <c r="H12" i="2"/>
  <c r="H11" i="2"/>
  <c r="J11" i="3" l="1"/>
  <c r="J49" i="3" s="1"/>
  <c r="G49" i="3"/>
  <c r="I11" i="3"/>
  <c r="H11" i="3"/>
  <c r="G49" i="2"/>
  <c r="H49" i="2" s="1"/>
  <c r="I15" i="2"/>
  <c r="I19" i="2"/>
  <c r="I12" i="2"/>
  <c r="I16" i="2"/>
  <c r="I13" i="2"/>
  <c r="I17" i="2"/>
  <c r="I31" i="2"/>
  <c r="I14" i="2"/>
  <c r="I18" i="2"/>
  <c r="I32" i="2"/>
  <c r="I35" i="2"/>
  <c r="I30" i="2"/>
  <c r="I29" i="2"/>
  <c r="I28" i="2"/>
  <c r="I27" i="2"/>
  <c r="I26" i="2"/>
  <c r="I25" i="2"/>
  <c r="I22" i="2"/>
  <c r="I21" i="2"/>
  <c r="I20" i="2"/>
  <c r="I11" i="2"/>
  <c r="I19" i="1" l="1"/>
  <c r="H49" i="3"/>
  <c r="I49" i="3"/>
  <c r="I49" i="2"/>
  <c r="I17" i="1" l="1"/>
  <c r="I18" i="1" s="1"/>
  <c r="I25" i="1"/>
  <c r="I26" i="1" s="1"/>
  <c r="I27" i="1" s="1"/>
  <c r="I29" i="1" l="1"/>
  <c r="I30" i="1"/>
</calcChain>
</file>

<file path=xl/sharedStrings.xml><?xml version="1.0" encoding="utf-8"?>
<sst xmlns="http://schemas.openxmlformats.org/spreadsheetml/2006/main" count="188" uniqueCount="123">
  <si>
    <t>DESCRIPTION</t>
  </si>
  <si>
    <t>Date</t>
  </si>
  <si>
    <t xml:space="preserve"> </t>
  </si>
  <si>
    <t>AMOUNTS</t>
  </si>
  <si>
    <t>CONTRACTOR'S CERTIFICATION</t>
  </si>
  <si>
    <t>In accordance with the Contract Documents, based on on-site observations and other pertinent data, the Architect/Engineer certifies that, to the best of the Architect/Engineer's knowledge, information and belief, the work has progressed to the point indicated and that this is a true and correct statement of work performed and materials supplied by the Contractor, and that this statement of account and the amount due is correct and that all work and material has been performed in full accordance with the terms and conditions of the Contract Documents and authorized changes thereto.</t>
  </si>
  <si>
    <t>Vendor No.</t>
  </si>
  <si>
    <t xml:space="preserve">                                                              </t>
  </si>
  <si>
    <t xml:space="preserve">Application Period </t>
  </si>
  <si>
    <t>FPC Project Number</t>
  </si>
  <si>
    <t>Application Date</t>
  </si>
  <si>
    <t>Contract No.</t>
  </si>
  <si>
    <t>Purchase Order No.</t>
  </si>
  <si>
    <t>Project Title</t>
  </si>
  <si>
    <t>Payment Application No.</t>
  </si>
  <si>
    <t>WBS/Part  Number</t>
  </si>
  <si>
    <t>The undersigned Contractor certifies that to the best of his/her knowledge, information, and belief, the Work covered by this Application for Payment has been completed in accordance with the Contract Documents, that all amounts have been paid by the Contractor for Work for which previous Certificates for Payment were issued and payments received from the Owner, and that the current payment shown herein is now due.</t>
  </si>
  <si>
    <t>FROM</t>
  </si>
  <si>
    <t>TO</t>
  </si>
  <si>
    <t>APPLICATION FOR PAYMENT</t>
  </si>
  <si>
    <t>CHANGE ORDER SUMMARY</t>
  </si>
  <si>
    <t>Architect/Engineer Signature</t>
  </si>
  <si>
    <t>ADDITIONS</t>
  </si>
  <si>
    <t>DEDUCTIONS</t>
  </si>
  <si>
    <t>Total Owner approved change orders in prior months</t>
  </si>
  <si>
    <t>Total Owner approved change orders this month</t>
  </si>
  <si>
    <t>TOTAL</t>
  </si>
  <si>
    <t>ARCHITECT/ENGINEER'S CERTIFICATION</t>
  </si>
  <si>
    <t>Project Manager</t>
  </si>
  <si>
    <t>Fiscal Analyst</t>
  </si>
  <si>
    <t>Contractor Signature</t>
  </si>
  <si>
    <t>FACILITY PLANNING AND CONTROL - APPLICATION AND CERTIFICATION FOR PAYMENT</t>
  </si>
  <si>
    <t>PROJECT NO.:</t>
  </si>
  <si>
    <t>APPLICATION NO.:</t>
  </si>
  <si>
    <t>WBS NO.:</t>
  </si>
  <si>
    <t>APPLICATION DATE:</t>
  </si>
  <si>
    <t>CONTRACT NO.:</t>
  </si>
  <si>
    <t>APPLICATION PERIOD:</t>
  </si>
  <si>
    <t>A</t>
  </si>
  <si>
    <t>B</t>
  </si>
  <si>
    <t>C</t>
  </si>
  <si>
    <t>D</t>
  </si>
  <si>
    <t>E</t>
  </si>
  <si>
    <t>F</t>
  </si>
  <si>
    <t>G</t>
  </si>
  <si>
    <t>H</t>
  </si>
  <si>
    <t>I</t>
  </si>
  <si>
    <t>ITEM NO.</t>
  </si>
  <si>
    <t>WORK COMPLETED</t>
  </si>
  <si>
    <t>THIS PERIOD</t>
  </si>
  <si>
    <t>TOTALS</t>
  </si>
  <si>
    <t>DESCRIPTION OF ITEM</t>
  </si>
  <si>
    <t>From</t>
  </si>
  <si>
    <t>To</t>
  </si>
  <si>
    <t>P.O. NUMBER</t>
  </si>
  <si>
    <t>Net increase/decrease by all change orders</t>
  </si>
  <si>
    <t>DATE</t>
  </si>
  <si>
    <t>AMOUNT CERTIFIED FOR PAYMENT</t>
  </si>
  <si>
    <t>COMMENTS:</t>
  </si>
  <si>
    <t>Columns F from Continuation Sheets</t>
  </si>
  <si>
    <t>Columns D+E from Continuation Sheets</t>
  </si>
  <si>
    <t>…………………..</t>
  </si>
  <si>
    <t>………………………………………………..a.</t>
  </si>
  <si>
    <t>………………………………………………b.</t>
  </si>
  <si>
    <t>of Completed Work……………………..</t>
  </si>
  <si>
    <t xml:space="preserve">of Stored Material……………………….. </t>
  </si>
  <si>
    <t>…………………………………………………………………………</t>
  </si>
  <si>
    <t>FPC - App. and Cert. for Payment  - 07-01-19</t>
  </si>
  <si>
    <t>VALUE OF PUNCH LIST ITEMS</t>
  </si>
  <si>
    <t>SCHEDULED</t>
  </si>
  <si>
    <t>VALUE</t>
  </si>
  <si>
    <t>FROM PRIOR</t>
  </si>
  <si>
    <t>APPLICATION</t>
  </si>
  <si>
    <t>(D+E)</t>
  </si>
  <si>
    <t xml:space="preserve">MATERIALS </t>
  </si>
  <si>
    <t xml:space="preserve">PRESENTLY </t>
  </si>
  <si>
    <t>STORED</t>
  </si>
  <si>
    <t>(NOT IN D OR E)</t>
  </si>
  <si>
    <t>COMPLETED</t>
  </si>
  <si>
    <t>AND STORED</t>
  </si>
  <si>
    <t>TO DATE (D+E+F)</t>
  </si>
  <si>
    <t>%</t>
  </si>
  <si>
    <t>(G/C)</t>
  </si>
  <si>
    <t>BALANCE TO</t>
  </si>
  <si>
    <t>FINISH</t>
  </si>
  <si>
    <t>(C-G)</t>
  </si>
  <si>
    <t>RETAINAGE</t>
  </si>
  <si>
    <t>(IF VARIABLE</t>
  </si>
  <si>
    <t>RATE)</t>
  </si>
  <si>
    <t>Instructions for</t>
  </si>
  <si>
    <t>Facility Planning and Control</t>
  </si>
  <si>
    <t>Application and Certification for Payment Form</t>
  </si>
  <si>
    <r>
      <t>For Payment Application No. 1</t>
    </r>
    <r>
      <rPr>
        <b/>
        <sz val="11"/>
        <rFont val="Times New Roman"/>
        <family val="1"/>
      </rPr>
      <t>:</t>
    </r>
  </si>
  <si>
    <r>
      <t>·</t>
    </r>
    <r>
      <rPr>
        <sz val="7"/>
        <rFont val="Times New Roman"/>
        <family val="1"/>
      </rPr>
      <t xml:space="preserve">         </t>
    </r>
    <r>
      <rPr>
        <sz val="11"/>
        <rFont val="Times New Roman"/>
        <family val="1"/>
      </rPr>
      <t xml:space="preserve">On the </t>
    </r>
    <r>
      <rPr>
        <u/>
        <sz val="11"/>
        <rFont val="Times New Roman"/>
        <family val="1"/>
      </rPr>
      <t>Payment Application Tab</t>
    </r>
    <r>
      <rPr>
        <sz val="11"/>
        <rFont val="Times New Roman"/>
        <family val="1"/>
      </rPr>
      <t>, complete the fillable sections.</t>
    </r>
  </si>
  <si>
    <r>
      <t>·</t>
    </r>
    <r>
      <rPr>
        <sz val="7"/>
        <rFont val="Times New Roman"/>
        <family val="1"/>
      </rPr>
      <t xml:space="preserve">         </t>
    </r>
    <r>
      <rPr>
        <sz val="11"/>
        <rFont val="Times New Roman"/>
        <family val="1"/>
      </rPr>
      <t xml:space="preserve">On the </t>
    </r>
    <r>
      <rPr>
        <b/>
        <u/>
        <sz val="11"/>
        <rFont val="Times New Roman"/>
        <family val="1"/>
      </rPr>
      <t>Prior</t>
    </r>
    <r>
      <rPr>
        <u/>
        <sz val="11"/>
        <rFont val="Times New Roman"/>
        <family val="1"/>
      </rPr>
      <t xml:space="preserve"> App Continuation Sheet</t>
    </r>
    <r>
      <rPr>
        <sz val="11"/>
        <rFont val="Times New Roman"/>
        <family val="1"/>
      </rPr>
      <t xml:space="preserve">, complete Columns </t>
    </r>
    <r>
      <rPr>
        <b/>
        <sz val="11"/>
        <rFont val="Times New Roman"/>
        <family val="1"/>
      </rPr>
      <t>A-C</t>
    </r>
    <r>
      <rPr>
        <sz val="11"/>
        <rFont val="Times New Roman"/>
        <family val="1"/>
      </rPr>
      <t xml:space="preserve"> </t>
    </r>
    <r>
      <rPr>
        <b/>
        <sz val="11"/>
        <rFont val="Times New Roman"/>
        <family val="1"/>
      </rPr>
      <t>only</t>
    </r>
    <r>
      <rPr>
        <sz val="11"/>
        <rFont val="Times New Roman"/>
        <family val="1"/>
      </rPr>
      <t xml:space="preserve">.  These will auto-populate to the Current App Continuation Sheet for you.  </t>
    </r>
  </si>
  <si>
    <r>
      <t>·</t>
    </r>
    <r>
      <rPr>
        <sz val="7"/>
        <rFont val="Times New Roman"/>
        <family val="1"/>
      </rPr>
      <t xml:space="preserve">         </t>
    </r>
    <r>
      <rPr>
        <sz val="11"/>
        <rFont val="Times New Roman"/>
        <family val="1"/>
      </rPr>
      <t xml:space="preserve">On the </t>
    </r>
    <r>
      <rPr>
        <b/>
        <u/>
        <sz val="11"/>
        <rFont val="Times New Roman"/>
        <family val="1"/>
      </rPr>
      <t>Current</t>
    </r>
    <r>
      <rPr>
        <u/>
        <sz val="11"/>
        <rFont val="Times New Roman"/>
        <family val="1"/>
      </rPr>
      <t xml:space="preserve"> App Continuation Sheet</t>
    </r>
    <r>
      <rPr>
        <sz val="11"/>
        <rFont val="Times New Roman"/>
        <family val="1"/>
      </rPr>
      <t>, complete the following sections:</t>
    </r>
  </si>
  <si>
    <r>
      <t>o</t>
    </r>
    <r>
      <rPr>
        <sz val="7"/>
        <rFont val="Times New Roman"/>
        <family val="1"/>
      </rPr>
      <t xml:space="preserve">   </t>
    </r>
    <r>
      <rPr>
        <sz val="11"/>
        <rFont val="Times New Roman"/>
        <family val="1"/>
      </rPr>
      <t xml:space="preserve">Fill in Columns </t>
    </r>
    <r>
      <rPr>
        <b/>
        <sz val="11"/>
        <rFont val="Times New Roman"/>
        <family val="1"/>
      </rPr>
      <t>E and F</t>
    </r>
    <r>
      <rPr>
        <sz val="11"/>
        <rFont val="Times New Roman"/>
        <family val="1"/>
      </rPr>
      <t>.  Because this is Application No. 1, Column D will auto-populate with $0.00.</t>
    </r>
  </si>
  <si>
    <r>
      <t>o</t>
    </r>
    <r>
      <rPr>
        <sz val="7"/>
        <rFont val="Times New Roman"/>
        <family val="1"/>
      </rPr>
      <t xml:space="preserve">   </t>
    </r>
    <r>
      <rPr>
        <sz val="11"/>
        <rFont val="Times New Roman"/>
        <family val="1"/>
      </rPr>
      <t>Columns G-I and the Total Row at the bottom of the sheet will calculate for you.</t>
    </r>
  </si>
  <si>
    <r>
      <t>o</t>
    </r>
    <r>
      <rPr>
        <sz val="7"/>
        <rFont val="Times New Roman"/>
        <family val="1"/>
      </rPr>
      <t xml:space="preserve">   </t>
    </r>
    <r>
      <rPr>
        <sz val="11"/>
        <rFont val="Times New Roman"/>
        <family val="1"/>
      </rPr>
      <t>Once you have completed all of the line items return to the Payment Application tab to review information</t>
    </r>
  </si>
  <si>
    <r>
      <t>·</t>
    </r>
    <r>
      <rPr>
        <sz val="7"/>
        <rFont val="Times New Roman"/>
        <family val="1"/>
      </rPr>
      <t xml:space="preserve">         </t>
    </r>
    <r>
      <rPr>
        <sz val="11"/>
        <rFont val="Times New Roman"/>
        <family val="1"/>
      </rPr>
      <t>Save this spreadsheet to be used for your next Payment Application</t>
    </r>
  </si>
  <si>
    <r>
      <t>For Payment Application No. 2 and above</t>
    </r>
    <r>
      <rPr>
        <b/>
        <sz val="11"/>
        <rFont val="Times New Roman"/>
        <family val="1"/>
      </rPr>
      <t>:</t>
    </r>
  </si>
  <si>
    <r>
      <t>·</t>
    </r>
    <r>
      <rPr>
        <sz val="7"/>
        <rFont val="Times New Roman"/>
        <family val="1"/>
      </rPr>
      <t xml:space="preserve">         </t>
    </r>
    <r>
      <rPr>
        <sz val="11"/>
        <rFont val="Times New Roman"/>
        <family val="1"/>
      </rPr>
      <t xml:space="preserve">Open your saved prior Payment Application. </t>
    </r>
  </si>
  <si>
    <r>
      <t>·</t>
    </r>
    <r>
      <rPr>
        <sz val="7"/>
        <rFont val="Times New Roman"/>
        <family val="1"/>
      </rPr>
      <t xml:space="preserve">         </t>
    </r>
    <r>
      <rPr>
        <sz val="11"/>
        <rFont val="Times New Roman"/>
        <family val="1"/>
      </rPr>
      <t xml:space="preserve">Update pertinent information on the </t>
    </r>
    <r>
      <rPr>
        <u/>
        <sz val="11"/>
        <rFont val="Times New Roman"/>
        <family val="1"/>
      </rPr>
      <t>Payment Application Tab</t>
    </r>
    <r>
      <rPr>
        <sz val="11"/>
        <rFont val="Times New Roman"/>
        <family val="1"/>
      </rPr>
      <t xml:space="preserve">.  </t>
    </r>
  </si>
  <si>
    <r>
      <t>·</t>
    </r>
    <r>
      <rPr>
        <sz val="7"/>
        <rFont val="Times New Roman"/>
        <family val="1"/>
      </rPr>
      <t xml:space="preserve">         </t>
    </r>
    <r>
      <rPr>
        <sz val="11"/>
        <rFont val="Times New Roman"/>
        <family val="1"/>
      </rPr>
      <t xml:space="preserve">On the </t>
    </r>
    <r>
      <rPr>
        <b/>
        <u/>
        <sz val="11"/>
        <rFont val="Times New Roman"/>
        <family val="1"/>
      </rPr>
      <t>Current</t>
    </r>
    <r>
      <rPr>
        <u/>
        <sz val="11"/>
        <rFont val="Times New Roman"/>
        <family val="1"/>
      </rPr>
      <t xml:space="preserve"> App Continuation Sheet</t>
    </r>
    <r>
      <rPr>
        <sz val="11"/>
        <rFont val="Times New Roman"/>
        <family val="1"/>
      </rPr>
      <t xml:space="preserve">, select the line item data in Columns D-F, copy and paste </t>
    </r>
    <r>
      <rPr>
        <b/>
        <sz val="11"/>
        <rFont val="Times New Roman"/>
        <family val="1"/>
      </rPr>
      <t>AS VALUES</t>
    </r>
    <r>
      <rPr>
        <sz val="11"/>
        <rFont val="Times New Roman"/>
        <family val="1"/>
      </rPr>
      <t xml:space="preserve"> into </t>
    </r>
    <r>
      <rPr>
        <b/>
        <u/>
        <sz val="11"/>
        <rFont val="Times New Roman"/>
        <family val="1"/>
      </rPr>
      <t>Prior</t>
    </r>
    <r>
      <rPr>
        <u/>
        <sz val="11"/>
        <rFont val="Times New Roman"/>
        <family val="1"/>
      </rPr>
      <t xml:space="preserve"> App Continuation Sheet</t>
    </r>
    <r>
      <rPr>
        <sz val="11"/>
        <rFont val="Times New Roman"/>
        <family val="1"/>
      </rPr>
      <t xml:space="preserve"> Columns D-F.  </t>
    </r>
  </si>
  <si>
    <r>
      <t xml:space="preserve">      **</t>
    </r>
    <r>
      <rPr>
        <b/>
        <u/>
        <sz val="11"/>
        <rFont val="Times New Roman"/>
        <family val="1"/>
      </rPr>
      <t>NOTE:</t>
    </r>
    <r>
      <rPr>
        <sz val="11"/>
        <rFont val="Times New Roman"/>
        <family val="1"/>
      </rPr>
      <t xml:space="preserve"> It is important to paste “as values” (       ) to prevent copying the formula from Column D in
         the Current App Continuation Sheet Tab. </t>
    </r>
  </si>
  <si>
    <r>
      <t>·</t>
    </r>
    <r>
      <rPr>
        <sz val="7"/>
        <rFont val="Times New Roman"/>
        <family val="1"/>
      </rPr>
      <t xml:space="preserve">         </t>
    </r>
    <r>
      <rPr>
        <sz val="11"/>
        <rFont val="Times New Roman"/>
        <family val="1"/>
      </rPr>
      <t xml:space="preserve">If you need to add a line for an additional item not included on previous Pay Applications, you will need to add the line on the </t>
    </r>
    <r>
      <rPr>
        <u/>
        <sz val="11"/>
        <rFont val="Times New Roman"/>
        <family val="1"/>
      </rPr>
      <t>Prior App Continuation Sheet</t>
    </r>
    <r>
      <rPr>
        <sz val="11"/>
        <rFont val="Times New Roman"/>
        <family val="1"/>
      </rPr>
      <t xml:space="preserve"> first and complete Columns A-C. Then add a line on the </t>
    </r>
    <r>
      <rPr>
        <u/>
        <sz val="11"/>
        <rFont val="Times New Roman"/>
        <family val="1"/>
      </rPr>
      <t>Current App Continuation Sheet</t>
    </r>
    <r>
      <rPr>
        <sz val="11"/>
        <rFont val="Times New Roman"/>
        <family val="1"/>
      </rPr>
      <t>, Columns A-C will auto populate and you can fill in the values for the current application.</t>
    </r>
  </si>
  <si>
    <r>
      <t xml:space="preserve">                            1. </t>
    </r>
    <r>
      <rPr>
        <b/>
        <sz val="14"/>
        <rFont val="Arial"/>
        <family val="2"/>
      </rPr>
      <t>ORIGINAL CONTRACT</t>
    </r>
    <r>
      <rPr>
        <sz val="14"/>
        <rFont val="Arial"/>
        <family val="2"/>
      </rPr>
      <t xml:space="preserve"> ....………………………………………………………………………………...……………………………………...……………………………………………………………</t>
    </r>
  </si>
  <si>
    <r>
      <t xml:space="preserve">                            2. </t>
    </r>
    <r>
      <rPr>
        <b/>
        <sz val="14"/>
        <rFont val="Arial"/>
        <family val="2"/>
      </rPr>
      <t>TOTAL BY EXECUTED CHANGE ORDERS</t>
    </r>
    <r>
      <rPr>
        <sz val="14"/>
        <rFont val="Arial"/>
        <family val="2"/>
      </rPr>
      <t>……………………………………………………….……………………………………………………………………………………..</t>
    </r>
  </si>
  <si>
    <r>
      <t xml:space="preserve">                            3. </t>
    </r>
    <r>
      <rPr>
        <b/>
        <sz val="14"/>
        <rFont val="Arial"/>
        <family val="2"/>
      </rPr>
      <t>CONTRACT TOTAL TO DATE</t>
    </r>
    <r>
      <rPr>
        <sz val="14"/>
        <rFont val="Arial"/>
        <family val="2"/>
      </rPr>
      <t xml:space="preserve"> (Line 1 + Line 2)…………………………………………………………....………………………………………………………………………………..</t>
    </r>
  </si>
  <si>
    <r>
      <t xml:space="preserve">                            4. </t>
    </r>
    <r>
      <rPr>
        <b/>
        <sz val="14"/>
        <rFont val="Arial"/>
        <family val="2"/>
      </rPr>
      <t xml:space="preserve">TOTAL COMPLETED AND STORED TO DATE </t>
    </r>
    <r>
      <rPr>
        <sz val="14"/>
        <rFont val="Arial"/>
        <family val="2"/>
      </rPr>
      <t>(Columns G on continuation sheets)……………......……………………………………………….</t>
    </r>
  </si>
  <si>
    <r>
      <t xml:space="preserve">                            5. </t>
    </r>
    <r>
      <rPr>
        <b/>
        <sz val="14"/>
        <rFont val="Arial"/>
        <family val="2"/>
      </rPr>
      <t>RETAINAGE</t>
    </r>
    <r>
      <rPr>
        <sz val="14"/>
        <rFont val="Arial"/>
        <family val="2"/>
      </rPr>
      <t>…………………….</t>
    </r>
  </si>
  <si>
    <r>
      <t xml:space="preserve">From: </t>
    </r>
    <r>
      <rPr>
        <sz val="11"/>
        <rFont val="Arial"/>
        <family val="2"/>
      </rPr>
      <t>(Contractor's name, address, city state, zip code)</t>
    </r>
  </si>
  <si>
    <r>
      <rPr>
        <b/>
        <sz val="14"/>
        <rFont val="Arial"/>
        <family val="2"/>
      </rPr>
      <t>TOTAL RETAINAGE</t>
    </r>
    <r>
      <rPr>
        <sz val="14"/>
        <rFont val="Arial"/>
        <family val="2"/>
      </rPr>
      <t xml:space="preserve"> (Line 5a + Line 5b) …...…....…………....……..………………...…</t>
    </r>
  </si>
  <si>
    <r>
      <t xml:space="preserve">                           6. </t>
    </r>
    <r>
      <rPr>
        <b/>
        <sz val="14"/>
        <rFont val="Arial"/>
        <family val="2"/>
      </rPr>
      <t>TOTAL EARNED LESS RETAINAGE</t>
    </r>
    <r>
      <rPr>
        <sz val="14"/>
        <rFont val="Arial"/>
        <family val="2"/>
      </rPr>
      <t xml:space="preserve"> (Line 4 minus Line 5)….……………………………………...……………………………………………………………………………</t>
    </r>
  </si>
  <si>
    <r>
      <t xml:space="preserve">                           7. </t>
    </r>
    <r>
      <rPr>
        <b/>
        <sz val="14"/>
        <rFont val="Arial"/>
        <family val="2"/>
      </rPr>
      <t xml:space="preserve">TOTAL EARNED </t>
    </r>
    <r>
      <rPr>
        <sz val="14"/>
        <rFont val="Arial"/>
        <family val="2"/>
      </rPr>
      <t>(Line 6 minus value of outstanding punch list items) ….………………………………..…..………………………………….……………………..…….</t>
    </r>
  </si>
  <si>
    <r>
      <t xml:space="preserve">                           8. </t>
    </r>
    <r>
      <rPr>
        <b/>
        <sz val="14"/>
        <rFont val="Arial"/>
        <family val="2"/>
      </rPr>
      <t>TOTAL EARNED FROM PREVIOUS CERTIFICATE</t>
    </r>
    <r>
      <rPr>
        <sz val="14"/>
        <rFont val="Arial"/>
        <family val="2"/>
      </rPr>
      <t>….…………………………………………..……………………………………………………………………………..</t>
    </r>
  </si>
  <si>
    <r>
      <t xml:space="preserve">                           9.  </t>
    </r>
    <r>
      <rPr>
        <b/>
        <sz val="14"/>
        <rFont val="Arial"/>
        <family val="2"/>
      </rPr>
      <t>AMOUNT DUE THIS STATEMENT</t>
    </r>
    <r>
      <rPr>
        <sz val="14"/>
        <rFont val="Arial"/>
        <family val="2"/>
      </rPr>
      <t xml:space="preserve"> (Line 7 minus line 8).…………………………………………………...………………………………………………………………………</t>
    </r>
  </si>
  <si>
    <r>
      <t xml:space="preserve">                         10.  </t>
    </r>
    <r>
      <rPr>
        <b/>
        <sz val="14"/>
        <rFont val="Arial"/>
        <family val="2"/>
      </rPr>
      <t xml:space="preserve">BALANCE TO COMPLETE CONTRACT, </t>
    </r>
    <r>
      <rPr>
        <sz val="14"/>
        <rFont val="Arial"/>
        <family val="2"/>
      </rPr>
      <t>including retainage</t>
    </r>
    <r>
      <rPr>
        <b/>
        <sz val="14"/>
        <rFont val="Arial"/>
        <family val="2"/>
      </rPr>
      <t xml:space="preserve"> </t>
    </r>
    <r>
      <rPr>
        <sz val="14"/>
        <rFont val="Arial"/>
        <family val="2"/>
      </rPr>
      <t>(Line 3 minus line 7).……………………………………………………………………………………</t>
    </r>
  </si>
  <si>
    <t>DATE:</t>
  </si>
  <si>
    <t>ARC Mechanical Contractors, Inc.
P.O. Box 6720
Slidell, LA  70469-6720</t>
  </si>
  <si>
    <t>HVAC System Replacement
State Police Troop L Headquarters
Mandeville, Louisiana</t>
  </si>
  <si>
    <t>01-107-06B-11</t>
  </si>
  <si>
    <t>F.01003807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</si>
</sst>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164" formatCode="&quot;$&quot;#,##0.00;[Red]&quot;$&quot;#,##0.00"/>
    <numFmt numFmtId="165" formatCode="0;[Red]0"/>
    <numFmt numFmtId="166" formatCode="[$-409]mmmm\ d\,\ yyyy;@"/>
    <numFmt numFmtId="167" formatCode="&quot;$&quot;#,##0.00"/>
  </numFmts>
  <fonts count="33" x14ac:knownFonts="1">
    <font>
      <sz val="10"/>
      <name val="Arial"/>
    </font>
    <font>
      <sz val="14"/>
      <name val="Arial"/>
      <family val="2"/>
    </font>
    <font>
      <sz val="10"/>
      <name val="Arial"/>
      <family val="2"/>
    </font>
    <font>
      <sz val="11"/>
      <name val="Arial"/>
      <family val="2"/>
    </font>
    <font>
      <sz val="12"/>
      <name val="Arial"/>
      <family val="2"/>
    </font>
    <font>
      <b/>
      <sz val="14"/>
      <name val="Arial"/>
      <family val="2"/>
    </font>
    <font>
      <b/>
      <sz val="11"/>
      <name val="Arial"/>
      <family val="2"/>
    </font>
    <font>
      <sz val="18"/>
      <name val="Arial"/>
      <family val="2"/>
    </font>
    <font>
      <sz val="8"/>
      <name val="Arial"/>
      <family val="2"/>
    </font>
    <font>
      <sz val="16"/>
      <name val="Arial"/>
      <family val="2"/>
    </font>
    <font>
      <b/>
      <u/>
      <sz val="11"/>
      <name val="Arial"/>
      <family val="2"/>
    </font>
    <font>
      <u/>
      <sz val="11"/>
      <name val="Arial"/>
      <family val="2"/>
    </font>
    <font>
      <b/>
      <u/>
      <sz val="14"/>
      <name val="Arial"/>
      <family val="2"/>
    </font>
    <font>
      <sz val="8"/>
      <color theme="1"/>
      <name val="Times New Roman"/>
      <family val="1"/>
    </font>
    <font>
      <sz val="8"/>
      <name val="Times New Roman"/>
      <family val="1"/>
    </font>
    <font>
      <b/>
      <u/>
      <sz val="12"/>
      <name val="Arial"/>
      <family val="2"/>
    </font>
    <font>
      <b/>
      <u/>
      <sz val="20"/>
      <name val="Arial"/>
      <family val="2"/>
    </font>
    <font>
      <b/>
      <sz val="8"/>
      <color theme="1"/>
      <name val="Times New Roman"/>
      <family val="1"/>
    </font>
    <font>
      <b/>
      <sz val="8"/>
      <name val="Times New Roman"/>
      <family val="1"/>
    </font>
    <font>
      <sz val="1"/>
      <color rgb="FFFFFFCC"/>
      <name val="Times New Roman"/>
      <family val="1"/>
    </font>
    <font>
      <sz val="8"/>
      <name val="Times New Roman"/>
      <family val="1"/>
    </font>
    <font>
      <b/>
      <sz val="8"/>
      <name val="Times New Roman"/>
      <family val="1"/>
    </font>
    <font>
      <b/>
      <sz val="8"/>
      <color theme="1"/>
      <name val="Times New Roman"/>
      <family val="1"/>
    </font>
    <font>
      <sz val="8"/>
      <color theme="1"/>
      <name val="Times New Roman"/>
      <family val="1"/>
    </font>
    <font>
      <b/>
      <sz val="14"/>
      <name val="Times New Roman"/>
      <family val="1"/>
    </font>
    <font>
      <sz val="12"/>
      <name val="Times New Roman"/>
      <family val="1"/>
    </font>
    <font>
      <b/>
      <u/>
      <sz val="11"/>
      <name val="Times New Roman"/>
      <family val="1"/>
    </font>
    <font>
      <b/>
      <sz val="11"/>
      <name val="Times New Roman"/>
      <family val="1"/>
    </font>
    <font>
      <sz val="11"/>
      <name val="Symbol"/>
      <family val="1"/>
      <charset val="2"/>
    </font>
    <font>
      <sz val="7"/>
      <name val="Times New Roman"/>
      <family val="1"/>
    </font>
    <font>
      <sz val="11"/>
      <name val="Times New Roman"/>
      <family val="1"/>
    </font>
    <font>
      <u/>
      <sz val="11"/>
      <name val="Times New Roman"/>
      <family val="1"/>
    </font>
    <font>
      <sz val="11"/>
      <name val="Courier New"/>
      <family val="3"/>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s>
  <borders count="61">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double">
        <color indexed="64"/>
      </top>
      <bottom/>
      <diagonal/>
    </border>
    <border>
      <left style="double">
        <color indexed="64"/>
      </left>
      <right/>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double">
        <color indexed="64"/>
      </bottom>
      <diagonal/>
    </border>
  </borders>
  <cellStyleXfs count="1">
    <xf numFmtId="0" fontId="0" fillId="0" borderId="0"/>
  </cellStyleXfs>
  <cellXfs count="382">
    <xf numFmtId="0" fontId="0" fillId="0" borderId="0" xfId="0"/>
    <xf numFmtId="0" fontId="0" fillId="0" borderId="0" xfId="0" applyProtection="1"/>
    <xf numFmtId="0" fontId="0" fillId="0" borderId="0" xfId="0" applyBorder="1" applyAlignment="1" applyProtection="1">
      <alignment vertical="center"/>
    </xf>
    <xf numFmtId="0" fontId="0" fillId="0" borderId="0" xfId="0" applyAlignment="1" applyProtection="1">
      <alignment vertical="center"/>
    </xf>
    <xf numFmtId="0" fontId="0" fillId="0" borderId="0" xfId="0" applyBorder="1" applyProtection="1"/>
    <xf numFmtId="0" fontId="6" fillId="3" borderId="38" xfId="0" applyFont="1" applyFill="1" applyBorder="1" applyAlignment="1" applyProtection="1">
      <alignment horizontal="center" vertical="top"/>
    </xf>
    <xf numFmtId="0" fontId="0" fillId="3" borderId="21" xfId="0" applyFill="1" applyBorder="1" applyAlignment="1" applyProtection="1">
      <alignment horizontal="center" vertical="top"/>
    </xf>
    <xf numFmtId="8" fontId="9" fillId="0" borderId="3" xfId="0" applyNumberFormat="1" applyFont="1" applyFill="1" applyBorder="1" applyAlignment="1" applyProtection="1">
      <alignment horizontal="center"/>
    </xf>
    <xf numFmtId="8" fontId="9" fillId="0" borderId="36" xfId="0" applyNumberFormat="1" applyFont="1" applyFill="1" applyBorder="1" applyAlignment="1" applyProtection="1">
      <alignment horizontal="center"/>
    </xf>
    <xf numFmtId="8" fontId="9" fillId="0" borderId="0" xfId="0" applyNumberFormat="1" applyFont="1" applyFill="1" applyBorder="1" applyAlignment="1" applyProtection="1"/>
    <xf numFmtId="8" fontId="9" fillId="0" borderId="2" xfId="0" applyNumberFormat="1" applyFont="1" applyFill="1" applyBorder="1" applyAlignment="1" applyProtection="1"/>
    <xf numFmtId="8" fontId="9" fillId="0" borderId="0" xfId="0" applyNumberFormat="1" applyFont="1" applyFill="1" applyBorder="1" applyAlignment="1" applyProtection="1">
      <alignment horizontal="center"/>
    </xf>
    <xf numFmtId="8" fontId="9" fillId="0" borderId="2" xfId="0" applyNumberFormat="1" applyFont="1" applyFill="1" applyBorder="1" applyAlignment="1" applyProtection="1">
      <alignment horizontal="center"/>
    </xf>
    <xf numFmtId="0" fontId="3" fillId="3" borderId="10" xfId="0" applyFont="1" applyFill="1" applyBorder="1" applyAlignment="1" applyProtection="1">
      <alignment horizontal="center" vertical="center" wrapText="1"/>
    </xf>
    <xf numFmtId="8" fontId="9" fillId="0" borderId="0" xfId="0" applyNumberFormat="1" applyFont="1" applyFill="1" applyBorder="1" applyAlignment="1" applyProtection="1">
      <alignment horizontal="left"/>
    </xf>
    <xf numFmtId="8" fontId="9" fillId="2" borderId="0" xfId="0" applyNumberFormat="1" applyFont="1" applyFill="1" applyBorder="1" applyAlignment="1" applyProtection="1">
      <alignment horizontal="center"/>
    </xf>
    <xf numFmtId="8" fontId="9" fillId="2" borderId="19" xfId="0" applyNumberFormat="1" applyFont="1" applyFill="1" applyBorder="1" applyAlignment="1" applyProtection="1">
      <alignment horizontal="center"/>
    </xf>
    <xf numFmtId="0" fontId="3" fillId="0" borderId="0" xfId="0" applyFont="1" applyProtection="1"/>
    <xf numFmtId="8" fontId="9" fillId="0" borderId="10" xfId="0" applyNumberFormat="1" applyFont="1" applyFill="1" applyBorder="1" applyAlignment="1" applyProtection="1"/>
    <xf numFmtId="164" fontId="7" fillId="0" borderId="0" xfId="0" applyNumberFormat="1" applyFont="1" applyFill="1" applyBorder="1" applyAlignment="1" applyProtection="1">
      <alignment horizontal="center"/>
    </xf>
    <xf numFmtId="164" fontId="7" fillId="2" borderId="0" xfId="0" applyNumberFormat="1" applyFont="1" applyFill="1" applyBorder="1" applyAlignment="1" applyProtection="1">
      <alignment horizontal="center"/>
    </xf>
    <xf numFmtId="0" fontId="3" fillId="2" borderId="19" xfId="0" applyFont="1" applyFill="1" applyBorder="1" applyAlignment="1" applyProtection="1"/>
    <xf numFmtId="8" fontId="9" fillId="0" borderId="16" xfId="0" applyNumberFormat="1" applyFont="1" applyFill="1" applyBorder="1" applyAlignment="1" applyProtection="1"/>
    <xf numFmtId="8" fontId="9" fillId="0" borderId="36" xfId="0" applyNumberFormat="1" applyFont="1" applyFill="1" applyBorder="1" applyAlignment="1" applyProtection="1"/>
    <xf numFmtId="8" fontId="3" fillId="3" borderId="10" xfId="0" applyNumberFormat="1" applyFont="1" applyFill="1" applyBorder="1" applyAlignment="1" applyProtection="1">
      <alignment horizontal="center" vertical="center" wrapText="1"/>
    </xf>
    <xf numFmtId="8" fontId="9" fillId="0" borderId="31" xfId="0" applyNumberFormat="1" applyFont="1" applyFill="1" applyBorder="1" applyAlignment="1" applyProtection="1"/>
    <xf numFmtId="8" fontId="9" fillId="0" borderId="9" xfId="0" applyNumberFormat="1" applyFont="1" applyFill="1" applyBorder="1" applyAlignment="1" applyProtection="1">
      <alignment horizontal="center"/>
    </xf>
    <xf numFmtId="8" fontId="9" fillId="0" borderId="39" xfId="0" applyNumberFormat="1" applyFont="1" applyFill="1" applyBorder="1" applyAlignment="1" applyProtection="1">
      <alignment horizontal="center"/>
    </xf>
    <xf numFmtId="0" fontId="3" fillId="2" borderId="43" xfId="0" applyFont="1" applyFill="1" applyBorder="1" applyAlignment="1" applyProtection="1"/>
    <xf numFmtId="0" fontId="3" fillId="2" borderId="0" xfId="0" applyFont="1" applyFill="1" applyBorder="1" applyAlignment="1" applyProtection="1"/>
    <xf numFmtId="164" fontId="7" fillId="2" borderId="9" xfId="0" applyNumberFormat="1" applyFont="1" applyFill="1" applyBorder="1" applyAlignment="1" applyProtection="1">
      <alignment horizontal="center"/>
    </xf>
    <xf numFmtId="0" fontId="4" fillId="2" borderId="16" xfId="0" applyFont="1" applyFill="1" applyBorder="1" applyAlignment="1" applyProtection="1">
      <alignment horizontal="center"/>
    </xf>
    <xf numFmtId="0" fontId="4" fillId="2" borderId="16" xfId="0" applyFont="1" applyFill="1" applyBorder="1" applyAlignment="1" applyProtection="1"/>
    <xf numFmtId="0" fontId="11" fillId="3" borderId="10"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0" fillId="2" borderId="5" xfId="0" applyFill="1" applyBorder="1" applyAlignment="1" applyProtection="1">
      <alignment horizontal="left" wrapText="1"/>
    </xf>
    <xf numFmtId="0" fontId="0" fillId="2" borderId="0" xfId="0" applyFill="1" applyBorder="1" applyAlignment="1" applyProtection="1">
      <alignment horizontal="left" wrapText="1"/>
    </xf>
    <xf numFmtId="0" fontId="3" fillId="2" borderId="0" xfId="0" applyFont="1" applyFill="1" applyBorder="1" applyAlignment="1" applyProtection="1">
      <alignment horizontal="justify" vertical="center" wrapText="1"/>
    </xf>
    <xf numFmtId="0" fontId="0" fillId="2" borderId="19" xfId="0" applyFill="1" applyBorder="1" applyAlignment="1" applyProtection="1">
      <alignment horizontal="justify" vertical="center" wrapText="1"/>
    </xf>
    <xf numFmtId="0" fontId="4" fillId="2" borderId="43" xfId="0" applyFont="1" applyFill="1" applyBorder="1" applyAlignment="1" applyProtection="1">
      <alignment horizontal="justify"/>
    </xf>
    <xf numFmtId="0" fontId="0" fillId="2" borderId="17" xfId="0" applyFill="1" applyBorder="1" applyAlignment="1" applyProtection="1">
      <alignment horizontal="justify"/>
    </xf>
    <xf numFmtId="0" fontId="0" fillId="2" borderId="18" xfId="0" applyFill="1" applyBorder="1" applyAlignment="1" applyProtection="1">
      <alignment horizontal="justify"/>
    </xf>
    <xf numFmtId="0" fontId="0" fillId="0" borderId="0" xfId="0" applyBorder="1" applyAlignment="1" applyProtection="1">
      <alignment horizontal="justify" vertical="center"/>
    </xf>
    <xf numFmtId="0" fontId="3" fillId="0" borderId="0" xfId="0" applyFont="1" applyFill="1" applyBorder="1" applyAlignment="1" applyProtection="1">
      <alignment horizontal="justify"/>
    </xf>
    <xf numFmtId="0" fontId="3" fillId="0" borderId="19" xfId="0" applyFont="1" applyFill="1" applyBorder="1" applyAlignment="1" applyProtection="1">
      <alignment horizontal="justify"/>
    </xf>
    <xf numFmtId="0" fontId="0" fillId="2" borderId="43" xfId="0" applyFill="1" applyBorder="1" applyProtection="1"/>
    <xf numFmtId="0" fontId="2" fillId="2" borderId="17" xfId="0" applyFont="1" applyFill="1" applyBorder="1" applyAlignment="1" applyProtection="1">
      <alignment horizontal="justify" vertical="center" wrapText="1"/>
    </xf>
    <xf numFmtId="0" fontId="2" fillId="2" borderId="18" xfId="0" applyFont="1" applyFill="1" applyBorder="1" applyAlignment="1" applyProtection="1">
      <alignment horizontal="justify" vertical="center" wrapText="1"/>
    </xf>
    <xf numFmtId="0" fontId="0" fillId="0" borderId="0" xfId="0" applyBorder="1" applyAlignment="1" applyProtection="1"/>
    <xf numFmtId="0" fontId="2" fillId="0" borderId="0" xfId="0" applyFont="1" applyBorder="1" applyAlignment="1" applyProtection="1"/>
    <xf numFmtId="0" fontId="0" fillId="0" borderId="0" xfId="0" applyAlignment="1" applyProtection="1"/>
    <xf numFmtId="0" fontId="2" fillId="0" borderId="0" xfId="0" applyFont="1" applyProtection="1"/>
    <xf numFmtId="0" fontId="0" fillId="0" borderId="2" xfId="0" applyBorder="1" applyProtection="1"/>
    <xf numFmtId="0" fontId="13" fillId="0" borderId="0" xfId="0" applyFont="1" applyBorder="1" applyAlignment="1" applyProtection="1">
      <alignment horizontal="center"/>
      <protection locked="0"/>
    </xf>
    <xf numFmtId="0" fontId="13" fillId="0" borderId="0" xfId="0" applyFont="1" applyBorder="1" applyAlignment="1" applyProtection="1">
      <alignment horizontal="left"/>
      <protection locked="0"/>
    </xf>
    <xf numFmtId="8" fontId="13" fillId="0" borderId="0" xfId="0" applyNumberFormat="1" applyFont="1" applyBorder="1" applyAlignment="1" applyProtection="1">
      <alignment horizontal="right"/>
      <protection locked="0"/>
    </xf>
    <xf numFmtId="0" fontId="14" fillId="0" borderId="0" xfId="0" applyFont="1" applyBorder="1" applyAlignment="1" applyProtection="1">
      <alignment horizontal="center"/>
      <protection locked="0"/>
    </xf>
    <xf numFmtId="0" fontId="14" fillId="0" borderId="0" xfId="0" applyFont="1" applyBorder="1" applyAlignment="1" applyProtection="1">
      <alignment horizontal="left"/>
      <protection locked="0"/>
    </xf>
    <xf numFmtId="0" fontId="14" fillId="0" borderId="0" xfId="0" applyFont="1" applyAlignment="1" applyProtection="1">
      <alignment horizontal="left"/>
      <protection locked="0"/>
    </xf>
    <xf numFmtId="0" fontId="13" fillId="3" borderId="50" xfId="0" applyFont="1" applyFill="1" applyBorder="1" applyProtection="1"/>
    <xf numFmtId="0" fontId="14" fillId="0" borderId="51" xfId="0" applyFont="1" applyBorder="1" applyAlignment="1" applyProtection="1">
      <alignment horizontal="center"/>
    </xf>
    <xf numFmtId="0" fontId="14" fillId="0" borderId="0" xfId="0" applyFont="1" applyProtection="1"/>
    <xf numFmtId="0" fontId="13" fillId="3" borderId="15" xfId="0" applyFont="1" applyFill="1" applyBorder="1" applyProtection="1"/>
    <xf numFmtId="14" fontId="14" fillId="0" borderId="10" xfId="0" applyNumberFormat="1" applyFont="1" applyBorder="1" applyAlignment="1" applyProtection="1">
      <alignment horizontal="center"/>
    </xf>
    <xf numFmtId="0" fontId="14" fillId="0" borderId="10" xfId="0" applyFont="1" applyBorder="1" applyAlignment="1" applyProtection="1">
      <alignment horizontal="left"/>
    </xf>
    <xf numFmtId="0" fontId="14" fillId="3" borderId="10" xfId="0" applyFont="1" applyFill="1" applyBorder="1" applyAlignment="1" applyProtection="1">
      <alignment horizontal="center"/>
    </xf>
    <xf numFmtId="0" fontId="14" fillId="3" borderId="27" xfId="0" applyFont="1" applyFill="1" applyBorder="1" applyAlignment="1" applyProtection="1">
      <alignment horizontal="center"/>
    </xf>
    <xf numFmtId="0" fontId="13" fillId="2" borderId="8" xfId="0" applyFont="1" applyFill="1" applyBorder="1" applyProtection="1"/>
    <xf numFmtId="0" fontId="14" fillId="2" borderId="54" xfId="0" applyFont="1" applyFill="1" applyBorder="1" applyProtection="1"/>
    <xf numFmtId="0" fontId="17" fillId="4" borderId="50" xfId="0" applyFont="1" applyFill="1" applyBorder="1" applyAlignment="1" applyProtection="1">
      <alignment horizontal="center"/>
    </xf>
    <xf numFmtId="0" fontId="17" fillId="4" borderId="29" xfId="0" applyFont="1" applyFill="1" applyBorder="1" applyAlignment="1" applyProtection="1">
      <alignment horizontal="center"/>
    </xf>
    <xf numFmtId="0" fontId="17" fillId="4" borderId="28" xfId="0" applyFont="1" applyFill="1" applyBorder="1" applyAlignment="1" applyProtection="1">
      <alignment horizontal="center"/>
    </xf>
    <xf numFmtId="0" fontId="13" fillId="3" borderId="58" xfId="0" applyFont="1" applyFill="1" applyBorder="1" applyAlignment="1" applyProtection="1">
      <alignment horizontal="center" vertical="top" wrapText="1"/>
    </xf>
    <xf numFmtId="0" fontId="13" fillId="3" borderId="52" xfId="0" applyFont="1" applyFill="1" applyBorder="1" applyAlignment="1" applyProtection="1">
      <alignment horizontal="center" vertical="top" wrapText="1"/>
    </xf>
    <xf numFmtId="0" fontId="13" fillId="3" borderId="44" xfId="0" applyFont="1" applyFill="1" applyBorder="1" applyAlignment="1" applyProtection="1">
      <alignment horizontal="center" vertical="top" wrapText="1"/>
    </xf>
    <xf numFmtId="0" fontId="13" fillId="3" borderId="59" xfId="0" applyFont="1" applyFill="1" applyBorder="1" applyAlignment="1" applyProtection="1">
      <alignment horizontal="center" vertical="top" wrapText="1"/>
    </xf>
    <xf numFmtId="0" fontId="13" fillId="3" borderId="35" xfId="0" applyFont="1" applyFill="1" applyBorder="1" applyAlignment="1" applyProtection="1">
      <alignment horizontal="center" vertical="top" wrapText="1"/>
    </xf>
    <xf numFmtId="0" fontId="13" fillId="3" borderId="48" xfId="0" applyFont="1" applyFill="1" applyBorder="1" applyAlignment="1" applyProtection="1">
      <alignment horizontal="center" vertical="top" wrapText="1"/>
    </xf>
    <xf numFmtId="0" fontId="19" fillId="3" borderId="0" xfId="0" applyFont="1" applyFill="1" applyBorder="1" applyAlignment="1" applyProtection="1">
      <alignment horizontal="center" vertical="top" wrapText="1"/>
    </xf>
    <xf numFmtId="0" fontId="14" fillId="3" borderId="0" xfId="0" applyFont="1" applyFill="1" applyBorder="1" applyAlignment="1" applyProtection="1">
      <alignment horizontal="center" vertical="top" wrapText="1"/>
    </xf>
    <xf numFmtId="0" fontId="13" fillId="0" borderId="0" xfId="0" applyFont="1" applyBorder="1" applyAlignment="1" applyProtection="1">
      <alignment horizontal="center"/>
    </xf>
    <xf numFmtId="0" fontId="13" fillId="0" borderId="0" xfId="0" applyFont="1" applyBorder="1" applyAlignment="1" applyProtection="1">
      <alignment horizontal="left"/>
    </xf>
    <xf numFmtId="8" fontId="13" fillId="0" borderId="0" xfId="0" applyNumberFormat="1" applyFont="1" applyBorder="1" applyAlignment="1" applyProtection="1">
      <alignment horizontal="right"/>
    </xf>
    <xf numFmtId="9" fontId="13" fillId="0" borderId="0" xfId="0" applyNumberFormat="1" applyFont="1" applyBorder="1" applyAlignment="1" applyProtection="1">
      <alignment horizontal="right"/>
    </xf>
    <xf numFmtId="0" fontId="14" fillId="0" borderId="0" xfId="0" applyFont="1" applyBorder="1" applyAlignment="1" applyProtection="1">
      <alignment horizontal="center"/>
    </xf>
    <xf numFmtId="0" fontId="14" fillId="0" borderId="0" xfId="0" applyFont="1" applyBorder="1" applyAlignment="1" applyProtection="1">
      <alignment horizontal="left"/>
    </xf>
    <xf numFmtId="0" fontId="14" fillId="3" borderId="9" xfId="0" applyFont="1" applyFill="1" applyBorder="1" applyAlignment="1" applyProtection="1">
      <alignment horizontal="center"/>
    </xf>
    <xf numFmtId="0" fontId="18" fillId="3" borderId="9" xfId="0" applyFont="1" applyFill="1" applyBorder="1" applyAlignment="1" applyProtection="1">
      <alignment horizontal="left"/>
    </xf>
    <xf numFmtId="8" fontId="17" fillId="3" borderId="9" xfId="0" applyNumberFormat="1" applyFont="1" applyFill="1" applyBorder="1" applyAlignment="1" applyProtection="1">
      <alignment horizontal="right"/>
    </xf>
    <xf numFmtId="0" fontId="3" fillId="0" borderId="0" xfId="0" applyFont="1" applyBorder="1" applyAlignment="1" applyProtection="1">
      <alignment horizontal="justify" vertical="center" wrapText="1"/>
    </xf>
    <xf numFmtId="0" fontId="3" fillId="0" borderId="5" xfId="0" applyFont="1" applyBorder="1" applyAlignment="1" applyProtection="1"/>
    <xf numFmtId="0" fontId="3" fillId="0" borderId="0" xfId="0" applyFont="1" applyBorder="1" applyAlignment="1" applyProtection="1"/>
    <xf numFmtId="9" fontId="9" fillId="0" borderId="10" xfId="0" applyNumberFormat="1" applyFont="1" applyBorder="1" applyAlignment="1" applyProtection="1">
      <alignment horizontal="center" vertical="center"/>
      <protection locked="0"/>
    </xf>
    <xf numFmtId="8" fontId="4" fillId="0" borderId="10" xfId="0" applyNumberFormat="1" applyFont="1" applyFill="1" applyBorder="1" applyAlignment="1" applyProtection="1">
      <alignment horizontal="center" vertical="center"/>
      <protection locked="0"/>
    </xf>
    <xf numFmtId="8" fontId="4" fillId="0" borderId="14" xfId="0" applyNumberFormat="1" applyFont="1" applyFill="1" applyBorder="1" applyAlignment="1" applyProtection="1">
      <alignment horizontal="center" vertical="center"/>
      <protection locked="0"/>
    </xf>
    <xf numFmtId="0" fontId="20" fillId="3" borderId="9" xfId="0" applyFont="1" applyFill="1" applyBorder="1" applyAlignment="1" applyProtection="1">
      <alignment horizontal="center"/>
    </xf>
    <xf numFmtId="0" fontId="21" fillId="3" borderId="9" xfId="0" applyFont="1" applyFill="1" applyBorder="1" applyAlignment="1" applyProtection="1">
      <alignment horizontal="left"/>
    </xf>
    <xf numFmtId="8" fontId="22" fillId="3" borderId="9" xfId="0" applyNumberFormat="1" applyFont="1" applyFill="1" applyBorder="1" applyAlignment="1" applyProtection="1">
      <alignment horizontal="right"/>
    </xf>
    <xf numFmtId="0" fontId="20" fillId="0" borderId="0" xfId="0" applyNumberFormat="1" applyFont="1" applyBorder="1" applyAlignment="1" applyProtection="1">
      <alignment horizontal="center"/>
    </xf>
    <xf numFmtId="0" fontId="20" fillId="0" borderId="0" xfId="0" applyNumberFormat="1" applyFont="1" applyBorder="1" applyAlignment="1" applyProtection="1">
      <alignment horizontal="left"/>
    </xf>
    <xf numFmtId="0" fontId="14" fillId="0" borderId="29" xfId="0" applyNumberFormat="1" applyFont="1" applyBorder="1" applyAlignment="1" applyProtection="1">
      <alignment horizontal="left"/>
    </xf>
    <xf numFmtId="0" fontId="14" fillId="0" borderId="10" xfId="0" applyNumberFormat="1" applyFont="1" applyBorder="1" applyAlignment="1" applyProtection="1">
      <alignment horizontal="left"/>
    </xf>
    <xf numFmtId="14" fontId="14" fillId="0" borderId="10" xfId="0" applyNumberFormat="1" applyFont="1" applyBorder="1" applyAlignment="1" applyProtection="1">
      <alignment horizontal="center" vertical="center"/>
    </xf>
    <xf numFmtId="14" fontId="14" fillId="0" borderId="14" xfId="0" applyNumberFormat="1" applyFont="1" applyBorder="1" applyAlignment="1" applyProtection="1">
      <alignment horizontal="center" vertical="center"/>
    </xf>
    <xf numFmtId="0" fontId="17" fillId="4" borderId="29" xfId="0" applyFont="1" applyFill="1" applyBorder="1" applyAlignment="1" applyProtection="1">
      <alignment horizontal="center"/>
    </xf>
    <xf numFmtId="8" fontId="14" fillId="0" borderId="0" xfId="0" applyNumberFormat="1" applyFont="1" applyBorder="1" applyAlignment="1" applyProtection="1">
      <alignment horizontal="right"/>
    </xf>
    <xf numFmtId="8" fontId="14" fillId="0" borderId="0" xfId="0" applyNumberFormat="1" applyFont="1" applyBorder="1" applyAlignment="1" applyProtection="1">
      <alignment horizontal="right"/>
      <protection locked="0"/>
    </xf>
    <xf numFmtId="9" fontId="14" fillId="0" borderId="0" xfId="0" applyNumberFormat="1" applyFont="1" applyBorder="1" applyAlignment="1" applyProtection="1">
      <alignment horizontal="right"/>
    </xf>
    <xf numFmtId="8" fontId="20" fillId="0" borderId="0" xfId="0" applyNumberFormat="1" applyFont="1" applyBorder="1" applyAlignment="1" applyProtection="1">
      <alignment horizontal="right"/>
    </xf>
    <xf numFmtId="8" fontId="20" fillId="0" borderId="0" xfId="0" applyNumberFormat="1" applyFont="1" applyBorder="1" applyAlignment="1" applyProtection="1">
      <alignment horizontal="right"/>
      <protection locked="0"/>
    </xf>
    <xf numFmtId="9" fontId="20" fillId="0" borderId="0" xfId="0" applyNumberFormat="1" applyFont="1" applyBorder="1" applyAlignment="1" applyProtection="1">
      <alignment horizontal="right"/>
    </xf>
    <xf numFmtId="9" fontId="21" fillId="3" borderId="9" xfId="0" applyNumberFormat="1" applyFont="1" applyFill="1" applyBorder="1" applyAlignment="1" applyProtection="1">
      <alignment horizontal="right"/>
    </xf>
    <xf numFmtId="0" fontId="14" fillId="0" borderId="0" xfId="0" applyFont="1" applyAlignment="1" applyProtection="1">
      <alignment horizontal="right"/>
    </xf>
    <xf numFmtId="0" fontId="14" fillId="2" borderId="38" xfId="0" applyFont="1" applyFill="1" applyBorder="1" applyAlignment="1" applyProtection="1">
      <alignment horizontal="center"/>
    </xf>
    <xf numFmtId="0" fontId="14" fillId="2" borderId="4" xfId="0" applyFont="1" applyFill="1" applyBorder="1" applyAlignment="1" applyProtection="1">
      <alignment horizontal="center"/>
    </xf>
    <xf numFmtId="0" fontId="14" fillId="2" borderId="37" xfId="0" applyFont="1" applyFill="1" applyBorder="1" applyAlignment="1" applyProtection="1">
      <alignment horizontal="center"/>
    </xf>
    <xf numFmtId="0" fontId="14" fillId="2" borderId="53" xfId="0" applyFont="1" applyFill="1" applyBorder="1" applyAlignment="1" applyProtection="1">
      <alignment horizontal="center"/>
    </xf>
    <xf numFmtId="0" fontId="14" fillId="2" borderId="0" xfId="0" applyFont="1" applyFill="1" applyAlignment="1" applyProtection="1">
      <alignment horizontal="center"/>
    </xf>
    <xf numFmtId="0" fontId="14" fillId="2" borderId="6" xfId="0" applyFont="1" applyFill="1" applyBorder="1" applyAlignment="1" applyProtection="1">
      <alignment horizontal="center"/>
    </xf>
    <xf numFmtId="0" fontId="14" fillId="2" borderId="3" xfId="0" applyFont="1" applyFill="1" applyBorder="1" applyAlignment="1" applyProtection="1">
      <alignment horizontal="center"/>
    </xf>
    <xf numFmtId="0" fontId="14" fillId="2" borderId="9" xfId="0" applyFont="1" applyFill="1" applyBorder="1" applyAlignment="1" applyProtection="1">
      <alignment horizontal="center"/>
    </xf>
    <xf numFmtId="14" fontId="14" fillId="2" borderId="54" xfId="0" applyNumberFormat="1" applyFont="1" applyFill="1" applyBorder="1" applyAlignment="1" applyProtection="1">
      <alignment horizontal="center" vertical="center"/>
    </xf>
    <xf numFmtId="14" fontId="14" fillId="2" borderId="55" xfId="0" applyNumberFormat="1" applyFont="1" applyFill="1" applyBorder="1" applyAlignment="1" applyProtection="1">
      <alignment horizontal="center" vertical="center"/>
    </xf>
    <xf numFmtId="8" fontId="14" fillId="0" borderId="0" xfId="0" applyNumberFormat="1" applyFont="1" applyAlignment="1" applyProtection="1">
      <alignment horizontal="right"/>
      <protection locked="0"/>
    </xf>
    <xf numFmtId="8" fontId="14" fillId="0" borderId="0" xfId="0" applyNumberFormat="1" applyFont="1" applyAlignment="1" applyProtection="1">
      <alignment horizontal="right"/>
    </xf>
    <xf numFmtId="9" fontId="14" fillId="0" borderId="0" xfId="0" applyNumberFormat="1" applyFont="1" applyAlignment="1" applyProtection="1">
      <alignment horizontal="right"/>
    </xf>
    <xf numFmtId="9" fontId="18" fillId="3" borderId="9" xfId="0" applyNumberFormat="1" applyFont="1" applyFill="1" applyBorder="1" applyAlignment="1" applyProtection="1">
      <alignment horizontal="right"/>
    </xf>
    <xf numFmtId="8" fontId="14" fillId="0" borderId="0" xfId="0" applyNumberFormat="1" applyFont="1" applyProtection="1">
      <protection locked="0"/>
    </xf>
    <xf numFmtId="8" fontId="14" fillId="0" borderId="0" xfId="0" applyNumberFormat="1" applyFont="1" applyBorder="1" applyProtection="1">
      <protection locked="0"/>
    </xf>
    <xf numFmtId="8" fontId="23" fillId="0" borderId="0" xfId="0" applyNumberFormat="1" applyFont="1" applyBorder="1" applyAlignment="1" applyProtection="1">
      <alignment horizontal="right"/>
    </xf>
    <xf numFmtId="167" fontId="14" fillId="2" borderId="4" xfId="0" applyNumberFormat="1" applyFont="1" applyFill="1" applyBorder="1" applyAlignment="1" applyProtection="1">
      <alignment horizontal="center"/>
    </xf>
    <xf numFmtId="167" fontId="14" fillId="2" borderId="0" xfId="0" applyNumberFormat="1" applyFont="1" applyFill="1" applyAlignment="1" applyProtection="1">
      <alignment horizontal="center"/>
    </xf>
    <xf numFmtId="167" fontId="17" fillId="4" borderId="29" xfId="0" applyNumberFormat="1" applyFont="1" applyFill="1" applyBorder="1" applyAlignment="1" applyProtection="1">
      <alignment horizontal="center"/>
    </xf>
    <xf numFmtId="167" fontId="13" fillId="3" borderId="52" xfId="0" applyNumberFormat="1" applyFont="1" applyFill="1" applyBorder="1" applyAlignment="1" applyProtection="1">
      <alignment horizontal="center" vertical="top" wrapText="1"/>
    </xf>
    <xf numFmtId="167" fontId="13" fillId="3" borderId="35" xfId="0" applyNumberFormat="1" applyFont="1" applyFill="1" applyBorder="1" applyAlignment="1" applyProtection="1">
      <alignment horizontal="center" vertical="top" wrapText="1"/>
    </xf>
    <xf numFmtId="167" fontId="14" fillId="3" borderId="0" xfId="0" applyNumberFormat="1" applyFont="1" applyFill="1" applyBorder="1" applyAlignment="1" applyProtection="1">
      <alignment horizontal="center" vertical="top" wrapText="1"/>
    </xf>
    <xf numFmtId="167" fontId="14" fillId="0" borderId="0" xfId="0" applyNumberFormat="1" applyFont="1" applyProtection="1"/>
    <xf numFmtId="8" fontId="14" fillId="0" borderId="0" xfId="0" applyNumberFormat="1" applyFont="1" applyProtection="1"/>
    <xf numFmtId="9" fontId="14" fillId="2" borderId="2" xfId="0" applyNumberFormat="1" applyFont="1" applyFill="1" applyBorder="1" applyAlignment="1" applyProtection="1">
      <alignment horizontal="center"/>
    </xf>
    <xf numFmtId="9" fontId="14" fillId="2" borderId="9" xfId="0" applyNumberFormat="1" applyFont="1" applyFill="1" applyBorder="1" applyAlignment="1" applyProtection="1">
      <alignment horizontal="center"/>
    </xf>
    <xf numFmtId="9" fontId="13" fillId="3" borderId="52" xfId="0" applyNumberFormat="1" applyFont="1" applyFill="1" applyBorder="1" applyAlignment="1" applyProtection="1">
      <alignment horizontal="center" vertical="top" wrapText="1"/>
    </xf>
    <xf numFmtId="9" fontId="13" fillId="3" borderId="35" xfId="0" applyNumberFormat="1" applyFont="1" applyFill="1" applyBorder="1" applyAlignment="1" applyProtection="1">
      <alignment horizontal="center" vertical="top" wrapText="1"/>
    </xf>
    <xf numFmtId="9" fontId="19" fillId="3" borderId="0" xfId="0" applyNumberFormat="1" applyFont="1" applyFill="1" applyBorder="1" applyAlignment="1" applyProtection="1">
      <alignment horizontal="center" vertical="top" wrapText="1"/>
    </xf>
    <xf numFmtId="9" fontId="14" fillId="0" borderId="0" xfId="0" applyNumberFormat="1" applyFont="1" applyProtection="1"/>
    <xf numFmtId="0" fontId="25" fillId="0" borderId="0" xfId="0" applyFont="1" applyAlignment="1">
      <alignment horizontal="center" vertical="center" wrapText="1"/>
    </xf>
    <xf numFmtId="0" fontId="0" fillId="0" borderId="0" xfId="0" applyAlignment="1">
      <alignment wrapText="1"/>
    </xf>
    <xf numFmtId="0" fontId="30" fillId="0" borderId="0" xfId="0" applyFont="1" applyAlignment="1">
      <alignment vertical="center" wrapText="1"/>
    </xf>
    <xf numFmtId="0" fontId="15" fillId="0" borderId="0" xfId="0" applyFont="1" applyFill="1" applyBorder="1" applyAlignment="1" applyProtection="1"/>
    <xf numFmtId="0" fontId="1" fillId="0" borderId="0" xfId="0" applyFont="1" applyBorder="1" applyAlignment="1" applyProtection="1">
      <alignment horizontal="right"/>
    </xf>
    <xf numFmtId="0" fontId="1" fillId="0" borderId="0" xfId="0" applyFont="1" applyBorder="1" applyAlignment="1" applyProtection="1"/>
    <xf numFmtId="0" fontId="1" fillId="0" borderId="8" xfId="0" applyFont="1" applyBorder="1" applyAlignment="1" applyProtection="1"/>
    <xf numFmtId="0" fontId="1" fillId="0" borderId="9" xfId="0" applyFont="1" applyBorder="1" applyAlignment="1" applyProtection="1"/>
    <xf numFmtId="0" fontId="6" fillId="0" borderId="57" xfId="0" applyFont="1" applyFill="1" applyBorder="1" applyAlignment="1" applyProtection="1"/>
    <xf numFmtId="0" fontId="6" fillId="0" borderId="54" xfId="0" applyFont="1" applyFill="1" applyBorder="1" applyAlignment="1" applyProtection="1"/>
    <xf numFmtId="0" fontId="6" fillId="0" borderId="55" xfId="0" applyFont="1" applyFill="1" applyBorder="1" applyAlignment="1" applyProtection="1"/>
    <xf numFmtId="0" fontId="4" fillId="0" borderId="24"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9" xfId="0" applyFont="1" applyBorder="1" applyAlignment="1" applyProtection="1">
      <alignment horizontal="center" vertical="center" wrapText="1"/>
    </xf>
    <xf numFmtId="0" fontId="12" fillId="3" borderId="24" xfId="0" applyFont="1" applyFill="1" applyBorder="1" applyAlignment="1" applyProtection="1">
      <alignment horizontal="center" vertical="center" wrapText="1"/>
    </xf>
    <xf numFmtId="0" fontId="12" fillId="3" borderId="37"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4" fillId="0" borderId="16" xfId="0" applyFont="1" applyFill="1" applyBorder="1" applyAlignment="1" applyProtection="1">
      <alignment horizontal="center" vertical="center" wrapText="1"/>
    </xf>
    <xf numFmtId="8" fontId="1" fillId="0" borderId="40" xfId="0" applyNumberFormat="1" applyFont="1" applyFill="1" applyBorder="1" applyAlignment="1" applyProtection="1">
      <alignment horizontal="center" vertical="center"/>
    </xf>
    <xf numFmtId="8" fontId="1" fillId="0" borderId="26" xfId="0" applyNumberFormat="1" applyFont="1" applyFill="1" applyBorder="1" applyAlignment="1" applyProtection="1">
      <alignment horizontal="center" vertical="center"/>
    </xf>
    <xf numFmtId="8" fontId="1" fillId="0" borderId="34" xfId="0" applyNumberFormat="1" applyFont="1" applyFill="1" applyBorder="1" applyAlignment="1" applyProtection="1">
      <alignment horizontal="center" vertical="center"/>
    </xf>
    <xf numFmtId="8" fontId="1" fillId="0" borderId="19" xfId="0" applyNumberFormat="1" applyFont="1" applyFill="1" applyBorder="1" applyAlignment="1" applyProtection="1">
      <alignment horizontal="center" vertical="center"/>
    </xf>
    <xf numFmtId="8" fontId="1" fillId="0" borderId="41" xfId="0" applyNumberFormat="1" applyFont="1" applyFill="1" applyBorder="1" applyAlignment="1" applyProtection="1">
      <alignment horizontal="center" vertical="center"/>
    </xf>
    <xf numFmtId="8" fontId="1" fillId="0" borderId="7" xfId="0" applyNumberFormat="1" applyFont="1" applyFill="1" applyBorder="1" applyAlignment="1" applyProtection="1">
      <alignment horizontal="center" vertical="center"/>
    </xf>
    <xf numFmtId="0" fontId="10" fillId="3" borderId="32"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0" fontId="10" fillId="3" borderId="22" xfId="0" applyFont="1" applyFill="1" applyBorder="1" applyAlignment="1" applyProtection="1">
      <alignment horizontal="center" vertical="center" wrapText="1"/>
    </xf>
    <xf numFmtId="0" fontId="5" fillId="0" borderId="57" xfId="0" applyFont="1" applyBorder="1" applyAlignment="1" applyProtection="1">
      <alignment horizontal="left"/>
    </xf>
    <xf numFmtId="0" fontId="5" fillId="0" borderId="54" xfId="0" applyFont="1" applyBorder="1" applyAlignment="1" applyProtection="1">
      <alignment horizontal="left"/>
    </xf>
    <xf numFmtId="0" fontId="5" fillId="0" borderId="56" xfId="0" applyFont="1" applyBorder="1" applyAlignment="1" applyProtection="1">
      <alignment horizontal="left"/>
    </xf>
    <xf numFmtId="0" fontId="4" fillId="2" borderId="40"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 fillId="0" borderId="33" xfId="0" applyFont="1" applyBorder="1" applyAlignment="1" applyProtection="1">
      <alignment horizontal="left"/>
    </xf>
    <xf numFmtId="0" fontId="3" fillId="0" borderId="3" xfId="0" applyFont="1" applyBorder="1" applyAlignment="1" applyProtection="1">
      <alignment horizontal="left"/>
    </xf>
    <xf numFmtId="0" fontId="3" fillId="0" borderId="5" xfId="0" applyFont="1" applyBorder="1" applyAlignment="1" applyProtection="1">
      <alignment horizontal="left"/>
    </xf>
    <xf numFmtId="0" fontId="3" fillId="0" borderId="0" xfId="0" applyFont="1" applyBorder="1" applyAlignment="1" applyProtection="1">
      <alignment horizontal="left"/>
    </xf>
    <xf numFmtId="0" fontId="3" fillId="0" borderId="25" xfId="0" applyFont="1" applyBorder="1" applyAlignment="1" applyProtection="1">
      <alignment horizontal="left"/>
    </xf>
    <xf numFmtId="0" fontId="3" fillId="0" borderId="1" xfId="0" applyFont="1" applyBorder="1" applyAlignment="1" applyProtection="1">
      <alignment horizontal="left"/>
    </xf>
    <xf numFmtId="0" fontId="2" fillId="0" borderId="33" xfId="0" applyFont="1" applyBorder="1" applyAlignment="1" applyProtection="1">
      <alignment horizontal="left"/>
    </xf>
    <xf numFmtId="0" fontId="2" fillId="0" borderId="3" xfId="0" applyFont="1" applyBorder="1" applyAlignment="1" applyProtection="1">
      <alignment horizontal="left"/>
    </xf>
    <xf numFmtId="0" fontId="2" fillId="0" borderId="36" xfId="0" applyFont="1" applyBorder="1" applyAlignment="1" applyProtection="1">
      <alignment horizontal="left"/>
    </xf>
    <xf numFmtId="0" fontId="2" fillId="0" borderId="5" xfId="0" applyFont="1" applyBorder="1" applyAlignment="1" applyProtection="1">
      <alignment horizontal="left"/>
    </xf>
    <xf numFmtId="0" fontId="2" fillId="0" borderId="0" xfId="0" applyFont="1" applyBorder="1" applyAlignment="1" applyProtection="1">
      <alignment horizontal="left"/>
    </xf>
    <xf numFmtId="0" fontId="2" fillId="0" borderId="2" xfId="0" applyFont="1" applyBorder="1" applyAlignment="1" applyProtection="1">
      <alignment horizontal="left"/>
    </xf>
    <xf numFmtId="0" fontId="2" fillId="0" borderId="25" xfId="0" applyFont="1" applyBorder="1" applyAlignment="1" applyProtection="1">
      <alignment horizontal="left"/>
    </xf>
    <xf numFmtId="0" fontId="2" fillId="0" borderId="1" xfId="0" applyFont="1" applyBorder="1" applyAlignment="1" applyProtection="1">
      <alignment horizontal="left"/>
    </xf>
    <xf numFmtId="0" fontId="2" fillId="0" borderId="31" xfId="0" applyFont="1" applyBorder="1" applyAlignment="1" applyProtection="1">
      <alignment horizontal="left"/>
    </xf>
    <xf numFmtId="0" fontId="3" fillId="0" borderId="33" xfId="0" applyFont="1" applyBorder="1" applyAlignment="1" applyProtection="1">
      <alignment horizontal="justify" vertical="center" wrapText="1"/>
    </xf>
    <xf numFmtId="0" fontId="3" fillId="0" borderId="3" xfId="0" applyFont="1" applyBorder="1" applyAlignment="1" applyProtection="1">
      <alignment horizontal="justify" vertical="center" wrapText="1"/>
    </xf>
    <xf numFmtId="0" fontId="3" fillId="0" borderId="26" xfId="0" applyFont="1" applyBorder="1" applyAlignment="1" applyProtection="1">
      <alignment horizontal="justify" vertical="center" wrapText="1"/>
    </xf>
    <xf numFmtId="0" fontId="3" fillId="0" borderId="5" xfId="0" applyFont="1" applyBorder="1" applyAlignment="1" applyProtection="1">
      <alignment horizontal="justify" vertical="center" wrapText="1"/>
    </xf>
    <xf numFmtId="0" fontId="3" fillId="0" borderId="0" xfId="0" applyFont="1" applyBorder="1" applyAlignment="1" applyProtection="1">
      <alignment horizontal="justify" vertical="center" wrapText="1"/>
    </xf>
    <xf numFmtId="0" fontId="3" fillId="0" borderId="19" xfId="0" applyFont="1" applyBorder="1" applyAlignment="1" applyProtection="1">
      <alignment horizontal="justify" vertical="center" wrapText="1"/>
    </xf>
    <xf numFmtId="0" fontId="10" fillId="3" borderId="32"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8" fontId="4" fillId="0" borderId="52" xfId="0" applyNumberFormat="1"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8" fontId="4" fillId="0" borderId="44" xfId="0" applyNumberFormat="1" applyFont="1" applyFill="1" applyBorder="1" applyAlignment="1" applyProtection="1">
      <alignment horizontal="center" vertical="center"/>
    </xf>
    <xf numFmtId="0" fontId="4" fillId="0" borderId="48" xfId="0" applyFont="1" applyFill="1" applyBorder="1" applyAlignment="1" applyProtection="1">
      <alignment horizontal="center" vertical="center"/>
    </xf>
    <xf numFmtId="0" fontId="4" fillId="0" borderId="49" xfId="0" applyFont="1" applyFill="1" applyBorder="1" applyAlignment="1" applyProtection="1">
      <alignment horizontal="center" vertical="center"/>
    </xf>
    <xf numFmtId="0" fontId="0" fillId="0" borderId="0" xfId="0" applyAlignment="1" applyProtection="1">
      <alignment horizontal="center"/>
    </xf>
    <xf numFmtId="0" fontId="0" fillId="0" borderId="1" xfId="0" applyBorder="1" applyAlignment="1" applyProtection="1">
      <alignment horizontal="center"/>
    </xf>
    <xf numFmtId="0" fontId="6" fillId="3" borderId="12"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16" fillId="0" borderId="0" xfId="0" applyFont="1" applyAlignment="1" applyProtection="1">
      <alignment horizontal="left" vertical="center"/>
    </xf>
    <xf numFmtId="0" fontId="16" fillId="0" borderId="1" xfId="0" applyFont="1" applyBorder="1" applyAlignment="1" applyProtection="1">
      <alignment horizontal="left" vertical="center"/>
    </xf>
    <xf numFmtId="8" fontId="9" fillId="0" borderId="10" xfId="0" applyNumberFormat="1" applyFont="1" applyFill="1" applyBorder="1" applyAlignment="1" applyProtection="1">
      <alignment horizontal="center"/>
    </xf>
    <xf numFmtId="8" fontId="9" fillId="0" borderId="14" xfId="0" applyNumberFormat="1" applyFont="1" applyFill="1" applyBorder="1" applyAlignment="1" applyProtection="1">
      <alignment horizontal="center"/>
    </xf>
    <xf numFmtId="0" fontId="6" fillId="3" borderId="16" xfId="0" applyFont="1" applyFill="1" applyBorder="1" applyAlignment="1" applyProtection="1">
      <alignment horizontal="center" vertical="center"/>
    </xf>
    <xf numFmtId="0" fontId="9" fillId="0" borderId="40"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9" fillId="0" borderId="36" xfId="0" applyFont="1" applyFill="1" applyBorder="1" applyAlignment="1" applyProtection="1">
      <alignment horizontal="left" vertical="top" wrapText="1"/>
      <protection locked="0"/>
    </xf>
    <xf numFmtId="0" fontId="9" fillId="0" borderId="34"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30"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31" xfId="0" applyFont="1" applyFill="1" applyBorder="1" applyAlignment="1" applyProtection="1">
      <alignment horizontal="left" vertical="top" wrapText="1"/>
      <protection locked="0"/>
    </xf>
    <xf numFmtId="14" fontId="7" fillId="0" borderId="12" xfId="0" applyNumberFormat="1" applyFont="1" applyFill="1" applyBorder="1" applyAlignment="1" applyProtection="1">
      <alignment horizontal="center" vertical="center" wrapText="1"/>
      <protection locked="0"/>
    </xf>
    <xf numFmtId="14" fontId="7" fillId="0" borderId="11" xfId="0" applyNumberFormat="1" applyFont="1" applyFill="1" applyBorder="1" applyAlignment="1" applyProtection="1">
      <alignment horizontal="center" vertical="center" wrapText="1"/>
      <protection locked="0"/>
    </xf>
    <xf numFmtId="0" fontId="7" fillId="0" borderId="12" xfId="0" applyNumberFormat="1" applyFont="1" applyFill="1" applyBorder="1" applyAlignment="1" applyProtection="1">
      <alignment horizontal="center" vertical="center" wrapText="1"/>
      <protection locked="0"/>
    </xf>
    <xf numFmtId="0" fontId="7" fillId="0" borderId="11" xfId="0" applyNumberFormat="1"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protection locked="0"/>
    </xf>
    <xf numFmtId="0" fontId="1" fillId="0" borderId="5" xfId="0" applyFont="1" applyBorder="1" applyAlignment="1" applyProtection="1">
      <alignment horizontal="left"/>
    </xf>
    <xf numFmtId="0" fontId="1" fillId="0" borderId="0" xfId="0" applyFont="1" applyBorder="1" applyAlignment="1" applyProtection="1">
      <alignment horizontal="left"/>
    </xf>
    <xf numFmtId="8" fontId="9" fillId="3" borderId="10" xfId="0" applyNumberFormat="1" applyFont="1" applyFill="1" applyBorder="1" applyAlignment="1" applyProtection="1">
      <alignment horizontal="center"/>
    </xf>
    <xf numFmtId="8" fontId="9" fillId="3" borderId="14" xfId="0" applyNumberFormat="1" applyFont="1" applyFill="1" applyBorder="1" applyAlignment="1" applyProtection="1">
      <alignment horizontal="center"/>
    </xf>
    <xf numFmtId="8" fontId="9" fillId="0" borderId="47" xfId="0" applyNumberFormat="1" applyFont="1" applyFill="1" applyBorder="1" applyAlignment="1" applyProtection="1">
      <alignment horizontal="center"/>
    </xf>
    <xf numFmtId="8" fontId="9" fillId="0" borderId="45" xfId="0" applyNumberFormat="1" applyFont="1" applyFill="1" applyBorder="1" applyAlignment="1" applyProtection="1">
      <alignment horizontal="center"/>
    </xf>
    <xf numFmtId="0" fontId="6" fillId="3" borderId="10" xfId="0" applyFont="1" applyFill="1" applyBorder="1" applyAlignment="1" applyProtection="1">
      <alignment horizontal="center" vertical="center"/>
    </xf>
    <xf numFmtId="0" fontId="1" fillId="0" borderId="5" xfId="0" applyFont="1" applyBorder="1" applyAlignment="1" applyProtection="1"/>
    <xf numFmtId="0" fontId="1" fillId="0" borderId="0" xfId="0" applyFont="1" applyBorder="1" applyAlignment="1" applyProtection="1"/>
    <xf numFmtId="0" fontId="6" fillId="3" borderId="42" xfId="0" applyFont="1" applyFill="1" applyBorder="1" applyAlignment="1" applyProtection="1">
      <alignment horizontal="center" vertical="center"/>
    </xf>
    <xf numFmtId="8" fontId="9" fillId="0" borderId="10" xfId="0" applyNumberFormat="1" applyFont="1" applyFill="1" applyBorder="1" applyAlignment="1" applyProtection="1">
      <alignment horizontal="center"/>
      <protection locked="0"/>
    </xf>
    <xf numFmtId="8" fontId="9" fillId="0" borderId="14" xfId="0" applyNumberFormat="1" applyFont="1" applyFill="1" applyBorder="1" applyAlignment="1" applyProtection="1">
      <alignment horizontal="center"/>
      <protection locked="0"/>
    </xf>
    <xf numFmtId="0" fontId="5" fillId="2" borderId="41" xfId="0" applyFont="1" applyFill="1" applyBorder="1" applyAlignment="1" applyProtection="1">
      <alignment horizontal="center"/>
    </xf>
    <xf numFmtId="0" fontId="1" fillId="2" borderId="9" xfId="0" applyFont="1" applyFill="1" applyBorder="1" applyAlignment="1" applyProtection="1">
      <alignment horizontal="center"/>
    </xf>
    <xf numFmtId="0" fontId="1" fillId="2" borderId="17" xfId="0" applyFont="1" applyFill="1" applyBorder="1" applyAlignment="1" applyProtection="1">
      <alignment horizontal="center"/>
    </xf>
    <xf numFmtId="0" fontId="6" fillId="3" borderId="32" xfId="0" applyFont="1" applyFill="1" applyBorder="1" applyAlignment="1" applyProtection="1">
      <alignment horizontal="center" vertical="center"/>
    </xf>
    <xf numFmtId="0" fontId="3" fillId="3" borderId="20" xfId="0" applyFont="1" applyFill="1" applyBorder="1" applyAlignment="1" applyProtection="1">
      <alignment vertical="center"/>
    </xf>
    <xf numFmtId="0" fontId="9" fillId="0" borderId="10" xfId="0" applyFont="1" applyFill="1" applyBorder="1" applyAlignment="1" applyProtection="1">
      <alignment horizontal="left" vertical="top" wrapText="1"/>
      <protection locked="0"/>
    </xf>
    <xf numFmtId="165" fontId="7" fillId="0" borderId="40" xfId="0" applyNumberFormat="1" applyFont="1" applyFill="1" applyBorder="1" applyAlignment="1" applyProtection="1">
      <alignment horizontal="center" vertical="center"/>
      <protection locked="0"/>
    </xf>
    <xf numFmtId="165" fontId="7" fillId="0" borderId="36" xfId="0" applyNumberFormat="1" applyFont="1" applyFill="1" applyBorder="1" applyAlignment="1" applyProtection="1">
      <alignment horizontal="center" vertical="center"/>
      <protection locked="0"/>
    </xf>
    <xf numFmtId="165" fontId="7" fillId="0" borderId="30" xfId="0" applyNumberFormat="1" applyFont="1" applyFill="1" applyBorder="1" applyAlignment="1" applyProtection="1">
      <alignment horizontal="center" vertical="center"/>
      <protection locked="0"/>
    </xf>
    <xf numFmtId="165" fontId="7" fillId="0" borderId="31" xfId="0" applyNumberFormat="1" applyFont="1" applyFill="1" applyBorder="1" applyAlignment="1" applyProtection="1">
      <alignment horizontal="center" vertical="center"/>
      <protection locked="0"/>
    </xf>
    <xf numFmtId="166" fontId="9" fillId="0" borderId="16" xfId="0" applyNumberFormat="1" applyFont="1" applyFill="1" applyBorder="1" applyAlignment="1" applyProtection="1">
      <alignment horizontal="center" vertical="center"/>
      <protection locked="0"/>
    </xf>
    <xf numFmtId="166" fontId="9" fillId="0" borderId="11" xfId="0" applyNumberFormat="1" applyFont="1" applyFill="1" applyBorder="1" applyAlignment="1" applyProtection="1">
      <alignment horizontal="center" vertical="center"/>
      <protection locked="0"/>
    </xf>
    <xf numFmtId="166" fontId="9" fillId="0" borderId="12" xfId="0" applyNumberFormat="1"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7" fillId="0" borderId="40" xfId="0" applyFont="1" applyFill="1" applyBorder="1" applyAlignment="1" applyProtection="1">
      <alignment horizontal="center" vertical="center"/>
      <protection locked="0"/>
    </xf>
    <xf numFmtId="0" fontId="7" fillId="0" borderId="36" xfId="0" applyFont="1" applyFill="1" applyBorder="1" applyAlignment="1" applyProtection="1">
      <alignment horizontal="center" vertical="center"/>
      <protection locked="0"/>
    </xf>
    <xf numFmtId="0" fontId="7" fillId="0" borderId="41" xfId="0" applyFont="1" applyFill="1" applyBorder="1" applyAlignment="1" applyProtection="1">
      <alignment horizontal="center" vertical="center"/>
      <protection locked="0"/>
    </xf>
    <xf numFmtId="0" fontId="7" fillId="0" borderId="39" xfId="0" applyFont="1" applyFill="1" applyBorder="1" applyAlignment="1" applyProtection="1">
      <alignment horizontal="center" vertical="center"/>
      <protection locked="0"/>
    </xf>
    <xf numFmtId="0" fontId="3" fillId="0" borderId="24" xfId="0" applyFont="1" applyBorder="1" applyAlignment="1" applyProtection="1">
      <alignment horizontal="center"/>
    </xf>
    <xf numFmtId="0" fontId="3" fillId="0" borderId="4" xfId="0" applyFont="1" applyBorder="1" applyAlignment="1" applyProtection="1">
      <alignment horizontal="center"/>
    </xf>
    <xf numFmtId="0" fontId="3" fillId="0" borderId="37" xfId="0" applyFont="1" applyBorder="1" applyAlignment="1" applyProtection="1">
      <alignment horizontal="center"/>
    </xf>
    <xf numFmtId="0" fontId="3" fillId="0" borderId="5" xfId="0" applyFont="1" applyBorder="1" applyAlignment="1" applyProtection="1">
      <alignment horizontal="center"/>
    </xf>
    <xf numFmtId="0" fontId="3" fillId="0" borderId="0" xfId="0" applyFont="1" applyBorder="1" applyAlignment="1" applyProtection="1">
      <alignment horizontal="center"/>
    </xf>
    <xf numFmtId="0" fontId="3" fillId="0" borderId="2" xfId="0" applyFont="1" applyBorder="1" applyAlignment="1" applyProtection="1">
      <alignment horizontal="center"/>
    </xf>
    <xf numFmtId="0" fontId="2" fillId="0" borderId="57" xfId="0" applyFont="1" applyBorder="1" applyAlignment="1" applyProtection="1">
      <alignment horizontal="left" wrapText="1"/>
    </xf>
    <xf numFmtId="0" fontId="2" fillId="0" borderId="54" xfId="0" applyFont="1" applyBorder="1" applyAlignment="1" applyProtection="1">
      <alignment horizontal="left" wrapText="1"/>
    </xf>
    <xf numFmtId="0" fontId="2" fillId="0" borderId="56" xfId="0" applyFont="1" applyBorder="1" applyAlignment="1" applyProtection="1">
      <alignment horizontal="left" wrapText="1"/>
    </xf>
    <xf numFmtId="0" fontId="2" fillId="0" borderId="57" xfId="0" applyFont="1" applyBorder="1" applyAlignment="1" applyProtection="1">
      <alignment horizontal="left"/>
    </xf>
    <xf numFmtId="0" fontId="2" fillId="0" borderId="54" xfId="0" applyFont="1" applyBorder="1" applyAlignment="1" applyProtection="1">
      <alignment horizontal="left"/>
    </xf>
    <xf numFmtId="0" fontId="2" fillId="0" borderId="56" xfId="0" applyFont="1" applyBorder="1" applyAlignment="1" applyProtection="1">
      <alignment horizontal="left"/>
    </xf>
    <xf numFmtId="166" fontId="2" fillId="0" borderId="38" xfId="0" applyNumberFormat="1" applyFont="1" applyBorder="1" applyAlignment="1" applyProtection="1">
      <alignment horizontal="center" wrapText="1"/>
      <protection locked="0"/>
    </xf>
    <xf numFmtId="166" fontId="2" fillId="0" borderId="4" xfId="0" applyNumberFormat="1" applyFont="1" applyBorder="1" applyAlignment="1" applyProtection="1">
      <alignment horizontal="center" wrapText="1"/>
      <protection locked="0"/>
    </xf>
    <xf numFmtId="166" fontId="2" fillId="0" borderId="23" xfId="0" applyNumberFormat="1" applyFont="1" applyBorder="1" applyAlignment="1" applyProtection="1">
      <alignment horizontal="center" wrapText="1"/>
      <protection locked="0"/>
    </xf>
    <xf numFmtId="166" fontId="2" fillId="0" borderId="34" xfId="0" applyNumberFormat="1" applyFont="1" applyBorder="1" applyAlignment="1" applyProtection="1">
      <alignment horizontal="center" wrapText="1"/>
      <protection locked="0"/>
    </xf>
    <xf numFmtId="166" fontId="2" fillId="0" borderId="0" xfId="0" applyNumberFormat="1" applyFont="1" applyBorder="1" applyAlignment="1" applyProtection="1">
      <alignment horizontal="center" wrapText="1"/>
      <protection locked="0"/>
    </xf>
    <xf numFmtId="166" fontId="2" fillId="0" borderId="19" xfId="0" applyNumberFormat="1" applyFont="1" applyBorder="1" applyAlignment="1" applyProtection="1">
      <alignment horizontal="center" wrapText="1"/>
      <protection locked="0"/>
    </xf>
    <xf numFmtId="166" fontId="0" fillId="0" borderId="38" xfId="0" applyNumberFormat="1" applyBorder="1" applyAlignment="1" applyProtection="1">
      <alignment horizontal="center"/>
      <protection locked="0"/>
    </xf>
    <xf numFmtId="166" fontId="0" fillId="0" borderId="4" xfId="0" applyNumberFormat="1" applyBorder="1" applyAlignment="1" applyProtection="1">
      <alignment horizontal="center"/>
      <protection locked="0"/>
    </xf>
    <xf numFmtId="166" fontId="0" fillId="0" borderId="23" xfId="0" applyNumberFormat="1" applyBorder="1" applyAlignment="1" applyProtection="1">
      <alignment horizontal="center"/>
      <protection locked="0"/>
    </xf>
    <xf numFmtId="166" fontId="0" fillId="0" borderId="34" xfId="0" applyNumberFormat="1" applyBorder="1" applyAlignment="1" applyProtection="1">
      <alignment horizontal="center"/>
      <protection locked="0"/>
    </xf>
    <xf numFmtId="166" fontId="0" fillId="0" borderId="0" xfId="0" applyNumberFormat="1" applyBorder="1" applyAlignment="1" applyProtection="1">
      <alignment horizontal="center"/>
      <protection locked="0"/>
    </xf>
    <xf numFmtId="166" fontId="0" fillId="0" borderId="19" xfId="0" applyNumberFormat="1" applyBorder="1" applyAlignment="1" applyProtection="1">
      <alignment horizontal="center"/>
      <protection locked="0"/>
    </xf>
    <xf numFmtId="0" fontId="2" fillId="2" borderId="5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2" fillId="0" borderId="46" xfId="0" applyFont="1" applyBorder="1" applyAlignment="1" applyProtection="1">
      <alignment horizontal="left"/>
    </xf>
    <xf numFmtId="0" fontId="2" fillId="0" borderId="55" xfId="0" applyFont="1" applyBorder="1" applyAlignment="1" applyProtection="1">
      <alignment horizontal="left"/>
    </xf>
    <xf numFmtId="0" fontId="5" fillId="0" borderId="46" xfId="0" applyFont="1" applyFill="1" applyBorder="1" applyAlignment="1" applyProtection="1">
      <alignment horizontal="left" wrapText="1"/>
    </xf>
    <xf numFmtId="0" fontId="5" fillId="0" borderId="54" xfId="0" applyFont="1" applyFill="1" applyBorder="1" applyAlignment="1" applyProtection="1">
      <alignment horizontal="left" wrapText="1"/>
    </xf>
    <xf numFmtId="0" fontId="5" fillId="0" borderId="55" xfId="0" applyFont="1" applyFill="1" applyBorder="1" applyAlignment="1" applyProtection="1">
      <alignment horizontal="left" wrapText="1"/>
    </xf>
    <xf numFmtId="166" fontId="9" fillId="0" borderId="34" xfId="0" applyNumberFormat="1" applyFont="1" applyFill="1" applyBorder="1" applyAlignment="1" applyProtection="1">
      <alignment horizontal="center" vertical="center"/>
      <protection locked="0"/>
    </xf>
    <xf numFmtId="166" fontId="9" fillId="0" borderId="2" xfId="0" applyNumberFormat="1" applyFont="1" applyFill="1" applyBorder="1" applyAlignment="1" applyProtection="1">
      <alignment horizontal="center" vertical="center"/>
      <protection locked="0"/>
    </xf>
    <xf numFmtId="166" fontId="9" fillId="0" borderId="41" xfId="0" applyNumberFormat="1" applyFont="1" applyFill="1" applyBorder="1" applyAlignment="1" applyProtection="1">
      <alignment horizontal="center" vertical="center"/>
      <protection locked="0"/>
    </xf>
    <xf numFmtId="166" fontId="9" fillId="0" borderId="39" xfId="0" applyNumberFormat="1" applyFont="1" applyFill="1" applyBorder="1" applyAlignment="1" applyProtection="1">
      <alignment horizontal="center" vertical="center"/>
      <protection locked="0"/>
    </xf>
    <xf numFmtId="1" fontId="9" fillId="0" borderId="34" xfId="0" applyNumberFormat="1" applyFont="1" applyFill="1" applyBorder="1" applyAlignment="1" applyProtection="1">
      <alignment horizontal="center" vertical="center"/>
      <protection locked="0"/>
    </xf>
    <xf numFmtId="1" fontId="9" fillId="0" borderId="2" xfId="0" applyNumberFormat="1" applyFont="1" applyFill="1" applyBorder="1" applyAlignment="1" applyProtection="1">
      <alignment horizontal="center" vertical="center"/>
      <protection locked="0"/>
    </xf>
    <xf numFmtId="1" fontId="9" fillId="0" borderId="41" xfId="0" applyNumberFormat="1" applyFont="1" applyFill="1" applyBorder="1" applyAlignment="1" applyProtection="1">
      <alignment horizontal="center" vertical="center"/>
      <protection locked="0"/>
    </xf>
    <xf numFmtId="1" fontId="9" fillId="0" borderId="39" xfId="0" applyNumberFormat="1" applyFont="1" applyFill="1" applyBorder="1" applyAlignment="1" applyProtection="1">
      <alignment horizontal="center" vertical="center"/>
      <protection locked="0"/>
    </xf>
    <xf numFmtId="0" fontId="3" fillId="0" borderId="33"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3" fillId="0" borderId="25"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15" fillId="0" borderId="5" xfId="0" applyFont="1" applyFill="1" applyBorder="1" applyAlignment="1" applyProtection="1">
      <alignment horizontal="center"/>
    </xf>
    <xf numFmtId="0" fontId="15" fillId="0" borderId="0" xfId="0" applyFont="1" applyFill="1" applyBorder="1" applyAlignment="1" applyProtection="1">
      <alignment horizontal="center"/>
    </xf>
    <xf numFmtId="0" fontId="15" fillId="0" borderId="19" xfId="0" applyFont="1" applyFill="1" applyBorder="1" applyAlignment="1" applyProtection="1">
      <alignment horizontal="center"/>
    </xf>
    <xf numFmtId="0" fontId="15" fillId="0" borderId="8" xfId="0" applyFont="1" applyFill="1" applyBorder="1" applyAlignment="1" applyProtection="1">
      <alignment horizontal="center"/>
    </xf>
    <xf numFmtId="0" fontId="15" fillId="0" borderId="9" xfId="0" applyFont="1" applyFill="1" applyBorder="1" applyAlignment="1" applyProtection="1">
      <alignment horizontal="center"/>
    </xf>
    <xf numFmtId="0" fontId="15" fillId="0" borderId="7" xfId="0" applyFont="1" applyFill="1" applyBorder="1" applyAlignment="1" applyProtection="1">
      <alignment horizontal="center"/>
    </xf>
    <xf numFmtId="8" fontId="9" fillId="0" borderId="38" xfId="0" applyNumberFormat="1" applyFont="1" applyBorder="1" applyAlignment="1" applyProtection="1">
      <alignment horizontal="center" vertical="center" wrapText="1"/>
      <protection locked="0"/>
    </xf>
    <xf numFmtId="8" fontId="9" fillId="0" borderId="23" xfId="0" applyNumberFormat="1" applyFont="1" applyBorder="1" applyAlignment="1" applyProtection="1">
      <alignment horizontal="center" vertical="center" wrapText="1"/>
      <protection locked="0"/>
    </xf>
    <xf numFmtId="8" fontId="9" fillId="0" borderId="41" xfId="0" applyNumberFormat="1" applyFont="1" applyBorder="1" applyAlignment="1" applyProtection="1">
      <alignment horizontal="center" vertical="center" wrapText="1"/>
      <protection locked="0"/>
    </xf>
    <xf numFmtId="8" fontId="9" fillId="0" borderId="7" xfId="0" applyNumberFormat="1" applyFont="1" applyBorder="1" applyAlignment="1" applyProtection="1">
      <alignment horizontal="center" vertical="center" wrapText="1"/>
      <protection locked="0"/>
    </xf>
    <xf numFmtId="8" fontId="7" fillId="3" borderId="38" xfId="0" applyNumberFormat="1" applyFont="1" applyFill="1" applyBorder="1" applyAlignment="1" applyProtection="1">
      <alignment horizontal="center" vertical="center" wrapText="1"/>
    </xf>
    <xf numFmtId="8" fontId="7" fillId="3" borderId="23" xfId="0" applyNumberFormat="1" applyFont="1" applyFill="1" applyBorder="1" applyAlignment="1" applyProtection="1">
      <alignment horizontal="center" vertical="center" wrapText="1"/>
    </xf>
    <xf numFmtId="8" fontId="7" fillId="3" borderId="34" xfId="0" applyNumberFormat="1" applyFont="1" applyFill="1" applyBorder="1" applyAlignment="1" applyProtection="1">
      <alignment horizontal="center" vertical="center" wrapText="1"/>
    </xf>
    <xf numFmtId="8" fontId="7" fillId="3" borderId="19" xfId="0" applyNumberFormat="1" applyFont="1" applyFill="1" applyBorder="1" applyAlignment="1" applyProtection="1">
      <alignment horizontal="center" vertical="center" wrapText="1"/>
    </xf>
    <xf numFmtId="8" fontId="7" fillId="3" borderId="41" xfId="0" applyNumberFormat="1" applyFont="1" applyFill="1" applyBorder="1" applyAlignment="1" applyProtection="1">
      <alignment horizontal="center" vertical="center" wrapText="1"/>
    </xf>
    <xf numFmtId="8" fontId="7" fillId="3" borderId="7"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36"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39" xfId="0" applyFont="1" applyFill="1" applyBorder="1" applyAlignment="1" applyProtection="1">
      <alignment horizontal="center" vertical="center" wrapText="1"/>
    </xf>
    <xf numFmtId="0" fontId="1" fillId="0" borderId="33" xfId="0" applyFont="1" applyBorder="1" applyAlignment="1" applyProtection="1"/>
    <xf numFmtId="0" fontId="1" fillId="0" borderId="3" xfId="0" applyFont="1" applyBorder="1" applyAlignment="1" applyProtection="1"/>
    <xf numFmtId="0" fontId="3" fillId="2" borderId="24" xfId="0" applyFont="1" applyFill="1" applyBorder="1" applyAlignment="1" applyProtection="1">
      <alignment horizontal="center"/>
    </xf>
    <xf numFmtId="0" fontId="3" fillId="2" borderId="4"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5" xfId="0" applyFont="1" applyFill="1" applyBorder="1" applyAlignment="1" applyProtection="1">
      <alignment horizontal="center"/>
    </xf>
    <xf numFmtId="0" fontId="3" fillId="2" borderId="0" xfId="0" applyFont="1" applyFill="1" applyBorder="1" applyAlignment="1" applyProtection="1">
      <alignment horizontal="center"/>
    </xf>
    <xf numFmtId="0" fontId="3" fillId="2" borderId="19" xfId="0" applyFont="1" applyFill="1" applyBorder="1" applyAlignment="1" applyProtection="1">
      <alignment horizontal="center"/>
    </xf>
    <xf numFmtId="0" fontId="3" fillId="2" borderId="8" xfId="0" applyFont="1" applyFill="1" applyBorder="1" applyAlignment="1" applyProtection="1">
      <alignment horizontal="center"/>
    </xf>
    <xf numFmtId="0" fontId="3" fillId="2" borderId="9" xfId="0" applyFont="1" applyFill="1" applyBorder="1" applyAlignment="1" applyProtection="1">
      <alignment horizontal="center"/>
    </xf>
    <xf numFmtId="0" fontId="3" fillId="2" borderId="7" xfId="0" applyFont="1" applyFill="1" applyBorder="1" applyAlignment="1" applyProtection="1">
      <alignment horizontal="center"/>
    </xf>
    <xf numFmtId="0" fontId="2" fillId="0" borderId="24"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37"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13" fillId="3" borderId="38" xfId="0" applyFont="1" applyFill="1" applyBorder="1" applyAlignment="1" applyProtection="1">
      <alignment horizontal="left"/>
    </xf>
    <xf numFmtId="0" fontId="13" fillId="3" borderId="37" xfId="0" applyFont="1" applyFill="1" applyBorder="1" applyAlignment="1" applyProtection="1">
      <alignment horizontal="left"/>
    </xf>
    <xf numFmtId="0" fontId="13" fillId="3" borderId="12" xfId="0" applyFont="1" applyFill="1" applyBorder="1" applyAlignment="1" applyProtection="1">
      <alignment horizontal="left"/>
    </xf>
    <xf numFmtId="0" fontId="13" fillId="3" borderId="11" xfId="0" applyFont="1" applyFill="1" applyBorder="1" applyAlignment="1" applyProtection="1">
      <alignment horizontal="left"/>
    </xf>
    <xf numFmtId="0" fontId="13" fillId="3" borderId="30" xfId="0" applyFont="1" applyFill="1" applyBorder="1" applyAlignment="1" applyProtection="1">
      <alignment horizontal="left"/>
    </xf>
    <xf numFmtId="0" fontId="13" fillId="3" borderId="31" xfId="0" applyFont="1" applyFill="1" applyBorder="1" applyAlignment="1" applyProtection="1">
      <alignment horizontal="left"/>
    </xf>
    <xf numFmtId="0" fontId="17" fillId="4" borderId="29" xfId="0" applyFont="1" applyFill="1" applyBorder="1" applyAlignment="1" applyProtection="1">
      <alignment horizontal="center"/>
    </xf>
    <xf numFmtId="0" fontId="13" fillId="3" borderId="10" xfId="0" applyFont="1" applyFill="1" applyBorder="1" applyAlignment="1" applyProtection="1">
      <alignment horizontal="center"/>
    </xf>
    <xf numFmtId="0" fontId="28" fillId="0" borderId="0" xfId="0" applyFont="1" applyAlignment="1">
      <alignment vertical="center" wrapText="1"/>
    </xf>
    <xf numFmtId="0" fontId="30" fillId="0" borderId="0" xfId="0" applyFont="1" applyAlignment="1">
      <alignment vertical="center" wrapText="1"/>
    </xf>
    <xf numFmtId="0" fontId="26" fillId="0" borderId="0" xfId="0" applyFont="1" applyAlignment="1">
      <alignment vertical="center" wrapText="1"/>
    </xf>
    <xf numFmtId="0" fontId="24" fillId="0" borderId="0" xfId="0" applyFont="1" applyAlignment="1">
      <alignment horizontal="center" vertical="center" wrapText="1"/>
    </xf>
    <xf numFmtId="0" fontId="32" fillId="0" borderId="0" xfId="0" applyFont="1" applyAlignment="1">
      <alignment vertical="center" wrapText="1"/>
    </xf>
  </cellXfs>
  <cellStyles count="1">
    <cellStyle name="Normal" xfId="0" builtinId="0"/>
  </cellStyles>
  <dxfs count="52">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numFmt numFmtId="13" formatCode="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3" formatCode="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fill>
        <patternFill patternType="solid">
          <fgColor indexed="64"/>
          <bgColor rgb="FFFFFFCC"/>
        </patternFill>
      </fill>
      <alignment horizontal="lef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0" formatCode="General"/>
      <alignment horizontal="left" vertical="bottom" textRotation="0" wrapText="0" indent="0" justifyLastLine="0" shrinkToFit="0" readingOrder="0"/>
      <protection locked="1" hidden="0"/>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0" formatCode="General"/>
      <alignment horizontal="center" vertical="bottom" textRotation="0" wrapText="0" indent="0" justifyLastLine="0" shrinkToFit="0" readingOrder="0"/>
      <protection locked="1" hidden="0"/>
    </dxf>
    <dxf>
      <font>
        <strike val="0"/>
        <outline val="0"/>
        <shadow val="0"/>
        <u val="none"/>
        <vertAlign val="baseline"/>
        <sz val="8"/>
        <name val="Times New Roman"/>
        <scheme val="none"/>
      </font>
      <fill>
        <patternFill patternType="solid">
          <fgColor rgb="FF000000"/>
          <bgColor rgb="FFFFFFCC"/>
        </patternFill>
      </fill>
      <border diagonalUp="0" diagonalDown="0">
        <left style="thin">
          <color auto="1"/>
        </left>
        <right style="thin">
          <color auto="1"/>
        </right>
        <top/>
        <bottom/>
        <vertical style="thin">
          <color auto="1"/>
        </vertical>
        <horizontal style="thin">
          <color auto="1"/>
        </horizontal>
      </border>
      <protection locked="1" hidden="0"/>
    </dxf>
    <dxf>
      <border outline="0">
        <left style="double">
          <color rgb="FF000000"/>
        </left>
        <right style="double">
          <color rgb="FF000000"/>
        </right>
        <bottom style="thin">
          <color rgb="FF000000"/>
        </bottom>
      </border>
    </dxf>
    <dxf>
      <font>
        <b val="0"/>
        <i val="0"/>
        <strike val="0"/>
        <condense val="0"/>
        <extend val="0"/>
        <outline val="0"/>
        <shadow val="0"/>
        <u val="none"/>
        <vertAlign val="baseline"/>
        <sz val="8"/>
        <color auto="1"/>
        <name val="Times New Roman"/>
        <scheme val="none"/>
      </font>
      <protection locked="1" hidden="0"/>
    </dxf>
    <dxf>
      <border outline="0">
        <bottom style="double">
          <color rgb="FF000000"/>
        </bottom>
      </border>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top" textRotation="0" wrapText="1" indent="0" justifyLastLine="0" shrinkToFit="0" readingOrder="0"/>
      <border diagonalUp="0" diagonalDown="0">
        <left style="thin">
          <color auto="1"/>
        </left>
        <right style="thin">
          <color auto="1"/>
        </right>
        <top/>
        <bottom/>
      </border>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auto="1"/>
        <name val="Times New Roman"/>
        <scheme val="none"/>
      </font>
      <numFmt numFmtId="13" formatCode="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3" formatCode="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1"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theme="1"/>
        <name val="Times New Roman"/>
        <scheme val="none"/>
      </font>
      <numFmt numFmtId="12" formatCode="&quot;$&quot;#,##0.00_);[Red]\(&quot;$&quot;#,##0.00\)"/>
      <fill>
        <patternFill patternType="solid">
          <fgColor indexed="64"/>
          <bgColor rgb="FFFFFFCC"/>
        </patternFill>
      </fill>
      <alignment horizontal="righ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numFmt numFmtId="12" formatCode="&quot;$&quot;#,##0.00_);[Red]\(&quot;$&quot;#,##0.00\)"/>
      <alignment horizontal="right" textRotation="0" indent="0" justifyLastLine="0" shrinkToFit="0" readingOrder="0"/>
      <protection locked="0" hidden="0"/>
    </dxf>
    <dxf>
      <font>
        <b/>
        <i val="0"/>
        <strike val="0"/>
        <condense val="0"/>
        <extend val="0"/>
        <outline val="0"/>
        <shadow val="0"/>
        <u val="none"/>
        <vertAlign val="baseline"/>
        <sz val="8"/>
        <color auto="1"/>
        <name val="Times New Roman"/>
        <scheme val="none"/>
      </font>
      <fill>
        <patternFill patternType="solid">
          <fgColor indexed="64"/>
          <bgColor rgb="FFFFFFCC"/>
        </patternFill>
      </fill>
      <alignment horizontal="left"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bottom" textRotation="0" wrapText="0" indent="0" justifyLastLine="0" shrinkToFit="0" readingOrder="0"/>
      <border diagonalUp="0" diagonalDown="0" outline="0">
        <left/>
        <right/>
        <top/>
        <bottom style="double">
          <color indexed="64"/>
        </bottom>
      </border>
      <protection locked="1" hidden="0"/>
    </dxf>
    <dxf>
      <font>
        <strike val="0"/>
        <outline val="0"/>
        <shadow val="0"/>
        <u val="none"/>
        <vertAlign val="baseline"/>
        <sz val="8"/>
        <name val="Times New Roman"/>
        <scheme val="none"/>
      </font>
      <alignment horizontal="center" vertical="bottom" textRotation="0" wrapText="0" indent="0" justifyLastLine="0" shrinkToFit="0" readingOrder="0"/>
      <protection locked="0" hidden="0"/>
    </dxf>
    <dxf>
      <font>
        <strike val="0"/>
        <outline val="0"/>
        <shadow val="0"/>
        <u val="none"/>
        <vertAlign val="baseline"/>
        <sz val="8"/>
        <name val="Times New Roman"/>
        <scheme val="none"/>
      </font>
      <fill>
        <patternFill patternType="solid">
          <fgColor indexed="64"/>
          <bgColor rgb="FFFFFFCC"/>
        </patternFill>
      </fill>
      <border diagonalUp="0" diagonalDown="0">
        <left style="thin">
          <color auto="1"/>
        </left>
        <right style="thin">
          <color auto="1"/>
        </right>
        <top/>
        <bottom/>
        <vertical style="thin">
          <color auto="1"/>
        </vertical>
        <horizontal style="thin">
          <color auto="1"/>
        </horizontal>
      </border>
      <protection locked="1" hidden="0"/>
    </dxf>
    <dxf>
      <border outline="0">
        <left style="double">
          <color indexed="64"/>
        </left>
        <right style="double">
          <color indexed="64"/>
        </right>
        <bottom style="thin">
          <color indexed="64"/>
        </bottom>
      </border>
    </dxf>
    <dxf>
      <font>
        <b val="0"/>
        <i val="0"/>
        <strike val="0"/>
        <condense val="0"/>
        <extend val="0"/>
        <outline val="0"/>
        <shadow val="0"/>
        <u val="none"/>
        <vertAlign val="baseline"/>
        <sz val="8"/>
        <color auto="1"/>
        <name val="Times New Roman"/>
        <scheme val="none"/>
      </font>
      <protection locked="1" hidden="0"/>
    </dxf>
    <dxf>
      <border outline="0">
        <bottom style="double">
          <color indexed="64"/>
        </bottom>
      </border>
    </dxf>
    <dxf>
      <font>
        <b val="0"/>
        <i val="0"/>
        <strike val="0"/>
        <condense val="0"/>
        <extend val="0"/>
        <outline val="0"/>
        <shadow val="0"/>
        <u val="none"/>
        <vertAlign val="baseline"/>
        <sz val="8"/>
        <color auto="1"/>
        <name val="Times New Roman"/>
        <scheme val="none"/>
      </font>
      <fill>
        <patternFill patternType="solid">
          <fgColor indexed="64"/>
          <bgColor rgb="FFFFFFCC"/>
        </patternFill>
      </fill>
      <alignment horizontal="center" vertical="top" textRotation="0" wrapText="1" indent="0" justifyLastLine="0" shrinkToFit="0" readingOrder="0"/>
      <border diagonalUp="0" diagonalDown="0">
        <left style="thin">
          <color auto="1"/>
        </left>
        <right style="thin">
          <color auto="1"/>
        </right>
        <top/>
        <bottom/>
      </border>
      <protection locked="1" hidden="0"/>
    </dxf>
    <dxf>
      <border>
        <left style="double">
          <color auto="1"/>
        </left>
        <right style="double">
          <color auto="1"/>
        </right>
        <top style="double">
          <color auto="1"/>
        </top>
        <bottom style="double">
          <color auto="1"/>
        </bottom>
        <horizontal style="double">
          <color auto="1"/>
        </horizontal>
      </border>
    </dxf>
    <dxf>
      <border>
        <left style="double">
          <color auto="1"/>
        </left>
        <right style="double">
          <color auto="1"/>
        </right>
        <top/>
        <bottom style="double">
          <color auto="1"/>
        </bottom>
        <vertical style="thin">
          <color auto="1"/>
        </vertical>
        <horizontal style="thin">
          <color auto="1"/>
        </horizontal>
      </border>
    </dxf>
  </dxfs>
  <tableStyles count="1" defaultTableStyle="TableStyleMedium2" defaultPivotStyle="PivotStyleLight16">
    <tableStyle name="Table Style 1" pivot="0" count="2" xr9:uid="{00000000-0011-0000-FFFF-FFFF00000000}">
      <tableStyleElement type="wholeTable" dxfId="51"/>
      <tableStyleElement type="totalRow" dxfId="50"/>
    </tableStyle>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307975</xdr:colOff>
      <xdr:row>0</xdr:row>
      <xdr:rowOff>142875</xdr:rowOff>
    </xdr:from>
    <xdr:to>
      <xdr:col>0</xdr:col>
      <xdr:colOff>2162175</xdr:colOff>
      <xdr:row>2</xdr:row>
      <xdr:rowOff>1377950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975" y="142875"/>
          <a:ext cx="1854200" cy="1857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342900</xdr:colOff>
      <xdr:row>17</xdr:row>
      <xdr:rowOff>38099</xdr:rowOff>
    </xdr:from>
    <xdr:to>
      <xdr:col>4</xdr:col>
      <xdr:colOff>619125</xdr:colOff>
      <xdr:row>17</xdr:row>
      <xdr:rowOff>304800</xdr:rowOff>
    </xdr:to>
    <xdr:pic>
      <xdr:nvPicPr>
        <xdr:cNvPr id="4" name="Picture 10">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359" t="39699" r="44019" b="57935"/>
        <a:stretch>
          <a:fillRect/>
        </a:stretch>
      </xdr:blipFill>
      <xdr:spPr bwMode="auto">
        <a:xfrm>
          <a:off x="2895600" y="4162424"/>
          <a:ext cx="276225" cy="266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0:J49" totalsRowCount="1" headerRowDxfId="49" dataDxfId="47" totalsRowDxfId="45" headerRowBorderDxfId="48" tableBorderDxfId="46">
  <autoFilter ref="A10:J4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A" dataDxfId="44" totalsRowDxfId="43"/>
    <tableColumn id="2" xr3:uid="{00000000-0010-0000-0000-000002000000}" name="B" totalsRowLabel="TOTALS" dataDxfId="42" totalsRowDxfId="41"/>
    <tableColumn id="3" xr3:uid="{00000000-0010-0000-0000-000003000000}" name="C" totalsRowFunction="sum" dataDxfId="40" totalsRowDxfId="39"/>
    <tableColumn id="4" xr3:uid="{00000000-0010-0000-0000-000004000000}" name="(D+E)" totalsRowFunction="sum" dataDxfId="38" totalsRowDxfId="37"/>
    <tableColumn id="5" xr3:uid="{00000000-0010-0000-0000-000005000000}" name="E" totalsRowFunction="sum" dataDxfId="36" totalsRowDxfId="35"/>
    <tableColumn id="6" xr3:uid="{00000000-0010-0000-0000-000006000000}" name="(NOT IN D OR E)" totalsRowFunction="sum" dataDxfId="34" totalsRowDxfId="33"/>
    <tableColumn id="7" xr3:uid="{00000000-0010-0000-0000-000007000000}" name="TO DATE (D+E+F)" totalsRowFunction="sum" dataDxfId="32" totalsRowDxfId="31">
      <calculatedColumnFormula>Table2[[#This Row],[(D+E)]]+Table2[[#This Row],[E]]+Table2[[#This Row],[(NOT IN D OR E)]]</calculatedColumnFormula>
    </tableColumn>
    <tableColumn id="8" xr3:uid="{00000000-0010-0000-0000-000008000000}" name="%" totalsRowFunction="custom" dataDxfId="30" totalsRowDxfId="29">
      <calculatedColumnFormula>IFERROR(G11/C11,"")</calculatedColumnFormula>
      <totalsRowFormula>IFERROR(Table2[[#Totals],[TO DATE (D+E+F)]]/Table2[[#Totals],[C]],0)</totalsRowFormula>
    </tableColumn>
    <tableColumn id="9" xr3:uid="{00000000-0010-0000-0000-000009000000}" name="H" totalsRowFunction="custom" dataDxfId="28" totalsRowDxfId="27">
      <calculatedColumnFormula>C11-G11</calculatedColumnFormula>
      <totalsRowFormula>Table2[[#Totals],[C]]-Table2[[#Totals],[TO DATE (D+E+F)]]</totalsRowFormula>
    </tableColumn>
    <tableColumn id="10" xr3:uid="{00000000-0010-0000-0000-00000A000000}" name="I" totalsRowFunction="sum" dataDxfId="26" totalsRowDxfId="25">
      <calculatedColumnFormula>Table2[[#This Row],[TO DATE (D+E+F)]]*'Payment Application'!$D$21</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2" displayName="Table22" ref="A10:J49" totalsRowCount="1" headerRowDxfId="24" dataDxfId="22" totalsRowDxfId="20" headerRowBorderDxfId="23" tableBorderDxfId="21">
  <autoFilter ref="A10:J48"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A" dataDxfId="19" totalsRowDxfId="18">
      <calculatedColumnFormula>Table2[[#This Row],[A]]</calculatedColumnFormula>
    </tableColumn>
    <tableColumn id="2" xr3:uid="{00000000-0010-0000-0100-000002000000}" name="B" totalsRowLabel="TOTALS" dataDxfId="17" totalsRowDxfId="16">
      <calculatedColumnFormula>Table2[[#This Row],[B]]</calculatedColumnFormula>
    </tableColumn>
    <tableColumn id="3" xr3:uid="{00000000-0010-0000-0100-000003000000}" name="C" totalsRowFunction="sum" dataDxfId="15" totalsRowDxfId="14">
      <calculatedColumnFormula>Table2[[#This Row],[C]]</calculatedColumnFormula>
    </tableColumn>
    <tableColumn id="4" xr3:uid="{00000000-0010-0000-0100-000004000000}" name="(D+E)" totalsRowFunction="sum" dataDxfId="13" totalsRowDxfId="12">
      <calculatedColumnFormula>Table2[[#This Row],[TO DATE (D+E+F)]]</calculatedColumnFormula>
    </tableColumn>
    <tableColumn id="5" xr3:uid="{00000000-0010-0000-0100-000005000000}" name="E" totalsRowFunction="sum" dataDxfId="11" totalsRowDxfId="10"/>
    <tableColumn id="6" xr3:uid="{00000000-0010-0000-0100-000006000000}" name="(NOT IN D OR E)" totalsRowFunction="sum" dataDxfId="9" totalsRowDxfId="8"/>
    <tableColumn id="7" xr3:uid="{00000000-0010-0000-0100-000007000000}" name="TO DATE (D+E+F)" totalsRowFunction="sum" dataDxfId="7" totalsRowDxfId="6">
      <calculatedColumnFormula>Table22[[#This Row],[(D+E)]]+Table22[[#This Row],[E]]+Table22[[#This Row],[(NOT IN D OR E)]]</calculatedColumnFormula>
    </tableColumn>
    <tableColumn id="8" xr3:uid="{00000000-0010-0000-0100-000008000000}" name="%" totalsRowFunction="custom" dataDxfId="5" totalsRowDxfId="4">
      <calculatedColumnFormula>IFERROR(G11/C11,"")</calculatedColumnFormula>
      <totalsRowFormula>IFERROR(Table22[[#Totals],[TO DATE (D+E+F)]]/Table22[[#Totals],[C]],0)</totalsRowFormula>
    </tableColumn>
    <tableColumn id="9" xr3:uid="{00000000-0010-0000-0100-000009000000}" name="H" totalsRowFunction="custom" dataDxfId="3" totalsRowDxfId="2">
      <calculatedColumnFormula>C11-G11</calculatedColumnFormula>
      <totalsRowFormula>Table22[[#Totals],[C]]-Table22[[#Totals],[TO DATE (D+E+F)]]</totalsRowFormula>
    </tableColumn>
    <tableColumn id="10" xr3:uid="{00000000-0010-0000-0100-00000A000000}" name="I" totalsRowFunction="sum" dataDxfId="1" totalsRowDxfId="0">
      <calculatedColumnFormula>Table22[[#This Row],[TO DATE (D+E+F)]]*'Payment Application'!$D$21</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21"/>
  <sheetViews>
    <sheetView topLeftCell="A31" zoomScale="55" zoomScaleNormal="55" zoomScaleSheetLayoutView="75" zoomScalePageLayoutView="55" workbookViewId="0">
      <selection activeCell="I16" sqref="I16:J16"/>
    </sheetView>
  </sheetViews>
  <sheetFormatPr defaultColWidth="9.140625" defaultRowHeight="12.75" x14ac:dyDescent="0.2"/>
  <cols>
    <col min="1" max="1" width="36.28515625" style="1" customWidth="1"/>
    <col min="2" max="2" width="11.140625" style="1" customWidth="1"/>
    <col min="3" max="3" width="25.7109375" style="1" customWidth="1"/>
    <col min="4" max="4" width="11.5703125" style="1" customWidth="1"/>
    <col min="5" max="5" width="22.140625" style="1" customWidth="1"/>
    <col min="6" max="6" width="26.42578125" style="1" customWidth="1"/>
    <col min="7" max="7" width="14.42578125" style="1" customWidth="1"/>
    <col min="8" max="8" width="22.140625" style="1" customWidth="1"/>
    <col min="9" max="9" width="17.140625" style="52" customWidth="1"/>
    <col min="10" max="10" width="26.28515625" style="1" customWidth="1"/>
    <col min="11" max="11" width="9.140625" style="1"/>
    <col min="12" max="12" width="9.28515625" style="1" customWidth="1"/>
    <col min="13" max="16384" width="9.140625" style="1"/>
  </cols>
  <sheetData>
    <row r="1" spans="1:11" ht="19.899999999999999" customHeight="1" x14ac:dyDescent="0.2">
      <c r="A1" s="227"/>
      <c r="B1" s="231" t="s">
        <v>31</v>
      </c>
      <c r="C1" s="231"/>
      <c r="D1" s="231"/>
      <c r="E1" s="231"/>
      <c r="F1" s="231"/>
      <c r="G1" s="231"/>
      <c r="H1" s="231"/>
      <c r="I1" s="231"/>
      <c r="J1" s="231"/>
    </row>
    <row r="2" spans="1:11" ht="29.45" customHeight="1" x14ac:dyDescent="0.2">
      <c r="A2" s="227"/>
      <c r="B2" s="231"/>
      <c r="C2" s="231"/>
      <c r="D2" s="231"/>
      <c r="E2" s="231"/>
      <c r="F2" s="231"/>
      <c r="G2" s="231"/>
      <c r="H2" s="231"/>
      <c r="I2" s="231"/>
      <c r="J2" s="231"/>
    </row>
    <row r="3" spans="1:11" s="3" customFormat="1" ht="123.75" customHeight="1" x14ac:dyDescent="0.2">
      <c r="A3" s="228"/>
      <c r="B3" s="232"/>
      <c r="C3" s="232"/>
      <c r="D3" s="232"/>
      <c r="E3" s="232"/>
      <c r="F3" s="232"/>
      <c r="G3" s="232"/>
      <c r="H3" s="232"/>
      <c r="I3" s="232"/>
      <c r="J3" s="232"/>
      <c r="K3" s="2"/>
    </row>
    <row r="4" spans="1:11" ht="21" customHeight="1" x14ac:dyDescent="0.2">
      <c r="A4" s="229" t="s">
        <v>111</v>
      </c>
      <c r="B4" s="235"/>
      <c r="C4" s="235"/>
      <c r="D4" s="230"/>
      <c r="E4" s="229" t="s">
        <v>13</v>
      </c>
      <c r="F4" s="235"/>
      <c r="G4" s="235"/>
      <c r="H4" s="230"/>
      <c r="I4" s="229" t="s">
        <v>9</v>
      </c>
      <c r="J4" s="230"/>
    </row>
    <row r="5" spans="1:11" ht="42" customHeight="1" x14ac:dyDescent="0.2">
      <c r="A5" s="267" t="s">
        <v>119</v>
      </c>
      <c r="B5" s="267"/>
      <c r="C5" s="267"/>
      <c r="D5" s="267"/>
      <c r="E5" s="236" t="s">
        <v>120</v>
      </c>
      <c r="F5" s="237"/>
      <c r="G5" s="237"/>
      <c r="H5" s="238"/>
      <c r="I5" s="247" t="s">
        <v>121</v>
      </c>
      <c r="J5" s="248"/>
    </row>
    <row r="6" spans="1:11" ht="21.6" customHeight="1" x14ac:dyDescent="0.2">
      <c r="A6" s="267"/>
      <c r="B6" s="267"/>
      <c r="C6" s="267"/>
      <c r="D6" s="267"/>
      <c r="E6" s="239"/>
      <c r="F6" s="240"/>
      <c r="G6" s="240"/>
      <c r="H6" s="241"/>
      <c r="I6" s="229" t="s">
        <v>15</v>
      </c>
      <c r="J6" s="230"/>
    </row>
    <row r="7" spans="1:11" ht="41.25" customHeight="1" x14ac:dyDescent="0.2">
      <c r="A7" s="267"/>
      <c r="B7" s="267"/>
      <c r="C7" s="267"/>
      <c r="D7" s="267"/>
      <c r="E7" s="242"/>
      <c r="F7" s="243"/>
      <c r="G7" s="243"/>
      <c r="H7" s="244"/>
      <c r="I7" s="245" t="s">
        <v>122</v>
      </c>
      <c r="J7" s="246"/>
      <c r="K7" s="4"/>
    </row>
    <row r="8" spans="1:11" ht="22.15" customHeight="1" x14ac:dyDescent="0.2">
      <c r="A8" s="267"/>
      <c r="B8" s="267"/>
      <c r="C8" s="267"/>
      <c r="D8" s="267"/>
      <c r="E8" s="229" t="s">
        <v>8</v>
      </c>
      <c r="F8" s="235"/>
      <c r="G8" s="235"/>
      <c r="H8" s="230"/>
      <c r="I8" s="229" t="s">
        <v>11</v>
      </c>
      <c r="J8" s="230"/>
    </row>
    <row r="9" spans="1:11" ht="18" customHeight="1" x14ac:dyDescent="0.2">
      <c r="A9" s="267"/>
      <c r="B9" s="267"/>
      <c r="C9" s="267"/>
      <c r="D9" s="267"/>
      <c r="E9" s="275" t="s">
        <v>17</v>
      </c>
      <c r="F9" s="276"/>
      <c r="G9" s="275" t="s">
        <v>18</v>
      </c>
      <c r="H9" s="276"/>
      <c r="I9" s="268">
        <v>4400021072</v>
      </c>
      <c r="J9" s="269"/>
    </row>
    <row r="10" spans="1:11" ht="31.9" customHeight="1" x14ac:dyDescent="0.2">
      <c r="A10" s="267"/>
      <c r="B10" s="267"/>
      <c r="C10" s="267"/>
      <c r="D10" s="267"/>
      <c r="E10" s="274"/>
      <c r="F10" s="273"/>
      <c r="G10" s="272"/>
      <c r="H10" s="273"/>
      <c r="I10" s="270"/>
      <c r="J10" s="271"/>
    </row>
    <row r="11" spans="1:11" ht="21.6" customHeight="1" x14ac:dyDescent="0.2">
      <c r="A11" s="256" t="s">
        <v>6</v>
      </c>
      <c r="B11" s="256"/>
      <c r="C11" s="256"/>
      <c r="D11" s="256"/>
      <c r="E11" s="229" t="s">
        <v>14</v>
      </c>
      <c r="F11" s="230"/>
      <c r="G11" s="229" t="s">
        <v>10</v>
      </c>
      <c r="H11" s="230"/>
      <c r="I11" s="229" t="s">
        <v>12</v>
      </c>
      <c r="J11" s="230"/>
    </row>
    <row r="12" spans="1:11" ht="13.15" customHeight="1" x14ac:dyDescent="0.2">
      <c r="A12" s="249">
        <v>310011376</v>
      </c>
      <c r="B12" s="249"/>
      <c r="C12" s="249"/>
      <c r="D12" s="249"/>
      <c r="E12" s="317"/>
      <c r="F12" s="318"/>
      <c r="G12" s="313"/>
      <c r="H12" s="314"/>
      <c r="I12" s="277"/>
      <c r="J12" s="278"/>
    </row>
    <row r="13" spans="1:11" ht="23.45" customHeight="1" thickBot="1" x14ac:dyDescent="0.25">
      <c r="A13" s="249"/>
      <c r="B13" s="249"/>
      <c r="C13" s="249"/>
      <c r="D13" s="249"/>
      <c r="E13" s="319"/>
      <c r="F13" s="320"/>
      <c r="G13" s="315"/>
      <c r="H13" s="316"/>
      <c r="I13" s="279"/>
      <c r="J13" s="280"/>
    </row>
    <row r="14" spans="1:11" ht="19.5" customHeight="1" thickTop="1" thickBot="1" x14ac:dyDescent="0.3">
      <c r="A14" s="262" t="s">
        <v>19</v>
      </c>
      <c r="B14" s="263"/>
      <c r="C14" s="263"/>
      <c r="D14" s="263"/>
      <c r="E14" s="263"/>
      <c r="F14" s="263"/>
      <c r="G14" s="263"/>
      <c r="H14" s="264"/>
      <c r="I14" s="264"/>
      <c r="J14" s="264"/>
    </row>
    <row r="15" spans="1:11" ht="21.95" customHeight="1" thickTop="1" x14ac:dyDescent="0.2">
      <c r="A15" s="265" t="s">
        <v>0</v>
      </c>
      <c r="B15" s="266"/>
      <c r="C15" s="266"/>
      <c r="D15" s="266"/>
      <c r="E15" s="266"/>
      <c r="F15" s="266"/>
      <c r="G15" s="5"/>
      <c r="H15" s="6"/>
      <c r="I15" s="259" t="s">
        <v>3</v>
      </c>
      <c r="J15" s="220"/>
    </row>
    <row r="16" spans="1:11" ht="39.950000000000003" customHeight="1" x14ac:dyDescent="0.3">
      <c r="A16" s="352" t="s">
        <v>106</v>
      </c>
      <c r="B16" s="353"/>
      <c r="C16" s="353"/>
      <c r="D16" s="353"/>
      <c r="E16" s="353"/>
      <c r="F16" s="353"/>
      <c r="G16" s="7"/>
      <c r="H16" s="8"/>
      <c r="I16" s="260">
        <v>263000</v>
      </c>
      <c r="J16" s="261"/>
    </row>
    <row r="17" spans="1:10" ht="39.950000000000003" customHeight="1" x14ac:dyDescent="0.3">
      <c r="A17" s="250" t="s">
        <v>107</v>
      </c>
      <c r="B17" s="251"/>
      <c r="C17" s="251"/>
      <c r="D17" s="251"/>
      <c r="E17" s="251"/>
      <c r="F17" s="251"/>
      <c r="G17" s="9"/>
      <c r="H17" s="10"/>
      <c r="I17" s="233">
        <f>I40</f>
        <v>0</v>
      </c>
      <c r="J17" s="234"/>
    </row>
    <row r="18" spans="1:10" ht="39.950000000000003" customHeight="1" x14ac:dyDescent="0.3">
      <c r="A18" s="257" t="s">
        <v>108</v>
      </c>
      <c r="B18" s="258"/>
      <c r="C18" s="258"/>
      <c r="D18" s="258"/>
      <c r="E18" s="258"/>
      <c r="F18" s="258"/>
      <c r="G18" s="11" t="s">
        <v>2</v>
      </c>
      <c r="H18" s="12"/>
      <c r="I18" s="233">
        <f>I16+I17</f>
        <v>263000</v>
      </c>
      <c r="J18" s="234"/>
    </row>
    <row r="19" spans="1:10" ht="39.950000000000003" customHeight="1" x14ac:dyDescent="0.3">
      <c r="A19" s="257" t="s">
        <v>109</v>
      </c>
      <c r="B19" s="258"/>
      <c r="C19" s="258"/>
      <c r="D19" s="258"/>
      <c r="E19" s="258"/>
      <c r="F19" s="258"/>
      <c r="G19" s="11" t="s">
        <v>2</v>
      </c>
      <c r="H19" s="12"/>
      <c r="I19" s="233">
        <f>'Current App Continuation Sheet'!G49</f>
        <v>0</v>
      </c>
      <c r="J19" s="234"/>
    </row>
    <row r="20" spans="1:10" ht="39.6" customHeight="1" x14ac:dyDescent="0.3">
      <c r="A20" s="90"/>
      <c r="B20" s="91"/>
      <c r="C20" s="91"/>
      <c r="D20" s="91"/>
      <c r="E20" s="91"/>
      <c r="F20" s="13" t="s">
        <v>60</v>
      </c>
      <c r="G20" s="14"/>
      <c r="H20" s="12"/>
      <c r="I20" s="15"/>
      <c r="J20" s="16"/>
    </row>
    <row r="21" spans="1:10" ht="27.6" customHeight="1" x14ac:dyDescent="0.35">
      <c r="A21" s="250" t="s">
        <v>110</v>
      </c>
      <c r="B21" s="251"/>
      <c r="C21" s="148" t="s">
        <v>62</v>
      </c>
      <c r="D21" s="92"/>
      <c r="E21" s="17" t="s">
        <v>64</v>
      </c>
      <c r="F21" s="18">
        <f>Table22[[#Totals],[(D+E)]]+Table22[[#Totals],[E]]</f>
        <v>0</v>
      </c>
      <c r="G21" s="19"/>
      <c r="H21" s="18">
        <f>ROUND(F21*D21,2)</f>
        <v>0</v>
      </c>
      <c r="I21" s="20"/>
      <c r="J21" s="21"/>
    </row>
    <row r="22" spans="1:10" ht="13.15" customHeight="1" x14ac:dyDescent="0.35">
      <c r="A22" s="90"/>
      <c r="B22" s="91"/>
      <c r="C22" s="91"/>
      <c r="D22" s="91"/>
      <c r="F22" s="22"/>
      <c r="G22" s="19"/>
      <c r="H22" s="23"/>
      <c r="I22" s="20"/>
      <c r="J22" s="21"/>
    </row>
    <row r="23" spans="1:10" ht="39.950000000000003" customHeight="1" x14ac:dyDescent="0.35">
      <c r="A23" s="90"/>
      <c r="B23" s="91"/>
      <c r="C23" s="91"/>
      <c r="D23" s="91"/>
      <c r="F23" s="24" t="s">
        <v>59</v>
      </c>
      <c r="G23" s="19"/>
      <c r="H23" s="25"/>
      <c r="I23" s="20"/>
      <c r="J23" s="21"/>
    </row>
    <row r="24" spans="1:10" ht="24" customHeight="1" x14ac:dyDescent="0.35">
      <c r="A24" s="90" t="s">
        <v>7</v>
      </c>
      <c r="B24" s="149" t="s">
        <v>61</v>
      </c>
      <c r="C24" s="148" t="s">
        <v>63</v>
      </c>
      <c r="D24" s="92"/>
      <c r="E24" s="17" t="s">
        <v>65</v>
      </c>
      <c r="F24" s="18">
        <f>Table22[[#Totals],[(NOT IN D OR E)]]</f>
        <v>0</v>
      </c>
      <c r="G24" s="19"/>
      <c r="H24" s="18">
        <f>ROUND(F24*D24,2)</f>
        <v>0</v>
      </c>
      <c r="I24" s="20"/>
      <c r="J24" s="21"/>
    </row>
    <row r="25" spans="1:10" ht="39.950000000000003" customHeight="1" x14ac:dyDescent="0.3">
      <c r="A25" s="90"/>
      <c r="B25" s="91"/>
      <c r="C25" s="149" t="s">
        <v>112</v>
      </c>
      <c r="D25" s="149"/>
      <c r="E25" s="149"/>
      <c r="F25" s="149" t="s">
        <v>66</v>
      </c>
      <c r="G25" s="11" t="s">
        <v>2</v>
      </c>
      <c r="H25" s="12"/>
      <c r="I25" s="233">
        <f>SUM(H21,H24)</f>
        <v>0</v>
      </c>
      <c r="J25" s="234"/>
    </row>
    <row r="26" spans="1:10" ht="39.950000000000003" customHeight="1" x14ac:dyDescent="0.3">
      <c r="A26" s="257" t="s">
        <v>113</v>
      </c>
      <c r="B26" s="258"/>
      <c r="C26" s="258"/>
      <c r="D26" s="258"/>
      <c r="E26" s="258"/>
      <c r="F26" s="258"/>
      <c r="G26" s="11"/>
      <c r="H26" s="12"/>
      <c r="I26" s="233">
        <f>I19-I25</f>
        <v>0</v>
      </c>
      <c r="J26" s="234"/>
    </row>
    <row r="27" spans="1:10" ht="39.950000000000003" customHeight="1" x14ac:dyDescent="0.3">
      <c r="A27" s="250" t="s">
        <v>114</v>
      </c>
      <c r="B27" s="251"/>
      <c r="C27" s="251"/>
      <c r="D27" s="251"/>
      <c r="E27" s="251"/>
      <c r="F27" s="251"/>
      <c r="G27" s="11"/>
      <c r="H27" s="12"/>
      <c r="I27" s="233">
        <f>I26-F45</f>
        <v>0</v>
      </c>
      <c r="J27" s="234"/>
    </row>
    <row r="28" spans="1:10" ht="39.950000000000003" customHeight="1" x14ac:dyDescent="0.3">
      <c r="A28" s="257" t="s">
        <v>115</v>
      </c>
      <c r="B28" s="258"/>
      <c r="C28" s="258"/>
      <c r="D28" s="258"/>
      <c r="E28" s="258"/>
      <c r="F28" s="258"/>
      <c r="G28" s="11"/>
      <c r="H28" s="12"/>
      <c r="I28" s="260"/>
      <c r="J28" s="261"/>
    </row>
    <row r="29" spans="1:10" ht="39.950000000000003" customHeight="1" x14ac:dyDescent="0.3">
      <c r="A29" s="257" t="s">
        <v>116</v>
      </c>
      <c r="B29" s="258"/>
      <c r="C29" s="258"/>
      <c r="D29" s="258"/>
      <c r="E29" s="258"/>
      <c r="F29" s="258"/>
      <c r="G29" s="11" t="s">
        <v>2</v>
      </c>
      <c r="H29" s="12"/>
      <c r="I29" s="252">
        <f>I27-I28</f>
        <v>0</v>
      </c>
      <c r="J29" s="253"/>
    </row>
    <row r="30" spans="1:10" ht="39.950000000000003" customHeight="1" thickBot="1" x14ac:dyDescent="0.35">
      <c r="A30" s="150" t="s">
        <v>117</v>
      </c>
      <c r="B30" s="151"/>
      <c r="C30" s="151"/>
      <c r="D30" s="151"/>
      <c r="E30" s="151"/>
      <c r="F30" s="151"/>
      <c r="G30" s="26" t="s">
        <v>2</v>
      </c>
      <c r="H30" s="27"/>
      <c r="I30" s="254">
        <f>I18-I27</f>
        <v>263000</v>
      </c>
      <c r="J30" s="255"/>
    </row>
    <row r="31" spans="1:10" ht="17.45" customHeight="1" thickTop="1" thickBot="1" x14ac:dyDescent="0.4">
      <c r="A31" s="28"/>
      <c r="B31" s="29"/>
      <c r="C31" s="29"/>
      <c r="D31" s="29"/>
      <c r="E31" s="29"/>
      <c r="F31" s="29"/>
      <c r="G31" s="20"/>
      <c r="H31" s="30"/>
      <c r="I31" s="20"/>
      <c r="J31" s="21"/>
    </row>
    <row r="32" spans="1:10" ht="16.5" customHeight="1" thickTop="1" x14ac:dyDescent="0.2">
      <c r="A32" s="218" t="s">
        <v>4</v>
      </c>
      <c r="B32" s="219"/>
      <c r="C32" s="219"/>
      <c r="D32" s="219"/>
      <c r="E32" s="219"/>
      <c r="F32" s="220"/>
      <c r="G32" s="165" t="s">
        <v>20</v>
      </c>
      <c r="H32" s="165"/>
      <c r="I32" s="165"/>
      <c r="J32" s="166"/>
    </row>
    <row r="33" spans="1:23" ht="9" customHeight="1" x14ac:dyDescent="0.2">
      <c r="A33" s="321" t="s">
        <v>16</v>
      </c>
      <c r="B33" s="322"/>
      <c r="C33" s="322"/>
      <c r="D33" s="322"/>
      <c r="E33" s="322"/>
      <c r="F33" s="323"/>
      <c r="G33" s="167"/>
      <c r="H33" s="167"/>
      <c r="I33" s="167"/>
      <c r="J33" s="168"/>
    </row>
    <row r="34" spans="1:23" ht="25.5" customHeight="1" x14ac:dyDescent="0.2">
      <c r="A34" s="324"/>
      <c r="B34" s="325"/>
      <c r="C34" s="325"/>
      <c r="D34" s="325"/>
      <c r="E34" s="325"/>
      <c r="F34" s="326"/>
      <c r="G34" s="31"/>
      <c r="H34" s="32"/>
      <c r="I34" s="33" t="s">
        <v>22</v>
      </c>
      <c r="J34" s="34" t="s">
        <v>23</v>
      </c>
    </row>
    <row r="35" spans="1:23" ht="42.6" customHeight="1" x14ac:dyDescent="0.2">
      <c r="A35" s="327"/>
      <c r="B35" s="328"/>
      <c r="C35" s="328"/>
      <c r="D35" s="328"/>
      <c r="E35" s="328"/>
      <c r="F35" s="329"/>
      <c r="G35" s="175" t="s">
        <v>24</v>
      </c>
      <c r="H35" s="175"/>
      <c r="I35" s="93"/>
      <c r="J35" s="94"/>
    </row>
    <row r="36" spans="1:23" ht="37.9" customHeight="1" x14ac:dyDescent="0.2">
      <c r="A36" s="203"/>
      <c r="B36" s="204"/>
      <c r="C36" s="205"/>
      <c r="D36" s="188"/>
      <c r="E36" s="189"/>
      <c r="F36" s="190"/>
      <c r="G36" s="175" t="s">
        <v>25</v>
      </c>
      <c r="H36" s="175"/>
      <c r="I36" s="93"/>
      <c r="J36" s="94"/>
    </row>
    <row r="37" spans="1:23" ht="16.5" customHeight="1" x14ac:dyDescent="0.2">
      <c r="A37" s="206"/>
      <c r="B37" s="207"/>
      <c r="C37" s="208"/>
      <c r="D37" s="191"/>
      <c r="E37" s="192"/>
      <c r="F37" s="193"/>
      <c r="G37" s="169" t="s">
        <v>26</v>
      </c>
      <c r="H37" s="170"/>
      <c r="I37" s="221">
        <f>SUM(I35,I36)</f>
        <v>0</v>
      </c>
      <c r="J37" s="224">
        <f>SUM(J35:J36)</f>
        <v>0</v>
      </c>
    </row>
    <row r="38" spans="1:23" ht="16.5" customHeight="1" x14ac:dyDescent="0.2">
      <c r="A38" s="209"/>
      <c r="B38" s="210"/>
      <c r="C38" s="211"/>
      <c r="D38" s="194"/>
      <c r="E38" s="195"/>
      <c r="F38" s="196"/>
      <c r="G38" s="171"/>
      <c r="H38" s="172"/>
      <c r="I38" s="222"/>
      <c r="J38" s="225"/>
    </row>
    <row r="39" spans="1:23" ht="30.6" customHeight="1" thickBot="1" x14ac:dyDescent="0.3">
      <c r="A39" s="185" t="s">
        <v>30</v>
      </c>
      <c r="B39" s="186"/>
      <c r="C39" s="187"/>
      <c r="D39" s="310" t="s">
        <v>118</v>
      </c>
      <c r="E39" s="311"/>
      <c r="F39" s="312"/>
      <c r="G39" s="173"/>
      <c r="H39" s="174"/>
      <c r="I39" s="223"/>
      <c r="J39" s="226"/>
    </row>
    <row r="40" spans="1:23" s="4" customFormat="1" ht="16.5" customHeight="1" thickTop="1" thickBot="1" x14ac:dyDescent="0.25">
      <c r="A40" s="35"/>
      <c r="B40" s="36"/>
      <c r="C40" s="36"/>
      <c r="D40" s="37"/>
      <c r="E40" s="37"/>
      <c r="F40" s="38"/>
      <c r="G40" s="346" t="s">
        <v>55</v>
      </c>
      <c r="H40" s="347"/>
      <c r="I40" s="176">
        <f>+SUM(I37,J37)</f>
        <v>0</v>
      </c>
      <c r="J40" s="177"/>
    </row>
    <row r="41" spans="1:23" ht="20.45" customHeight="1" thickTop="1" x14ac:dyDescent="0.2">
      <c r="A41" s="182" t="s">
        <v>27</v>
      </c>
      <c r="B41" s="183"/>
      <c r="C41" s="183"/>
      <c r="D41" s="183"/>
      <c r="E41" s="183"/>
      <c r="F41" s="184"/>
      <c r="G41" s="348"/>
      <c r="H41" s="349"/>
      <c r="I41" s="178"/>
      <c r="J41" s="179"/>
    </row>
    <row r="42" spans="1:23" ht="12" customHeight="1" x14ac:dyDescent="0.2">
      <c r="A42" s="212" t="s">
        <v>5</v>
      </c>
      <c r="B42" s="213"/>
      <c r="C42" s="213"/>
      <c r="D42" s="213"/>
      <c r="E42" s="213"/>
      <c r="F42" s="214"/>
      <c r="G42" s="348"/>
      <c r="H42" s="349"/>
      <c r="I42" s="178"/>
      <c r="J42" s="179"/>
    </row>
    <row r="43" spans="1:23" ht="16.5" customHeight="1" thickBot="1" x14ac:dyDescent="0.25">
      <c r="A43" s="215"/>
      <c r="B43" s="216"/>
      <c r="C43" s="216"/>
      <c r="D43" s="216"/>
      <c r="E43" s="216"/>
      <c r="F43" s="217"/>
      <c r="G43" s="350"/>
      <c r="H43" s="351"/>
      <c r="I43" s="180"/>
      <c r="J43" s="181"/>
    </row>
    <row r="44" spans="1:23" ht="42" customHeight="1" thickTop="1" thickBot="1" x14ac:dyDescent="0.25">
      <c r="A44" s="215"/>
      <c r="B44" s="216"/>
      <c r="C44" s="216"/>
      <c r="D44" s="216"/>
      <c r="E44" s="216"/>
      <c r="F44" s="217"/>
      <c r="G44" s="39"/>
      <c r="H44" s="40"/>
      <c r="I44" s="40"/>
      <c r="J44" s="41"/>
      <c r="Q44" s="89"/>
      <c r="R44" s="42"/>
      <c r="S44" s="42"/>
      <c r="T44" s="42"/>
      <c r="U44" s="42"/>
      <c r="V44" s="42"/>
      <c r="W44" s="4"/>
    </row>
    <row r="45" spans="1:23" ht="16.5" customHeight="1" thickTop="1" x14ac:dyDescent="0.25">
      <c r="A45" s="197"/>
      <c r="B45" s="198"/>
      <c r="C45" s="198"/>
      <c r="D45" s="155" t="s">
        <v>68</v>
      </c>
      <c r="E45" s="156"/>
      <c r="F45" s="336"/>
      <c r="G45" s="337"/>
      <c r="H45" s="147" t="s">
        <v>58</v>
      </c>
      <c r="I45" s="43"/>
      <c r="J45" s="44"/>
      <c r="Q45" s="42"/>
      <c r="R45" s="42"/>
      <c r="S45" s="42"/>
      <c r="T45" s="42"/>
      <c r="U45" s="42"/>
      <c r="V45" s="42"/>
    </row>
    <row r="46" spans="1:23" ht="16.5" customHeight="1" thickBot="1" x14ac:dyDescent="0.25">
      <c r="A46" s="199"/>
      <c r="B46" s="200"/>
      <c r="C46" s="200"/>
      <c r="D46" s="157"/>
      <c r="E46" s="158"/>
      <c r="F46" s="338"/>
      <c r="G46" s="339"/>
      <c r="H46" s="330"/>
      <c r="I46" s="331"/>
      <c r="J46" s="332"/>
      <c r="P46" s="4"/>
      <c r="Q46" s="42"/>
      <c r="R46" s="42"/>
      <c r="S46" s="42"/>
      <c r="T46" s="42"/>
      <c r="U46" s="42"/>
      <c r="V46" s="42"/>
      <c r="W46" s="4"/>
    </row>
    <row r="47" spans="1:23" ht="16.5" customHeight="1" thickTop="1" x14ac:dyDescent="0.2">
      <c r="A47" s="199"/>
      <c r="B47" s="200"/>
      <c r="C47" s="200"/>
      <c r="D47" s="159" t="s">
        <v>57</v>
      </c>
      <c r="E47" s="160"/>
      <c r="F47" s="340" t="s">
        <v>2</v>
      </c>
      <c r="G47" s="341"/>
      <c r="H47" s="330"/>
      <c r="I47" s="331"/>
      <c r="J47" s="332"/>
      <c r="S47" s="4"/>
      <c r="T47" s="4"/>
    </row>
    <row r="48" spans="1:23" ht="16.5" customHeight="1" x14ac:dyDescent="0.2">
      <c r="A48" s="201"/>
      <c r="B48" s="202"/>
      <c r="C48" s="202"/>
      <c r="D48" s="161"/>
      <c r="E48" s="162"/>
      <c r="F48" s="342"/>
      <c r="G48" s="343"/>
      <c r="H48" s="330"/>
      <c r="I48" s="331"/>
      <c r="J48" s="332"/>
    </row>
    <row r="49" spans="1:12" ht="23.45" customHeight="1" thickBot="1" x14ac:dyDescent="0.3">
      <c r="A49" s="152" t="s">
        <v>21</v>
      </c>
      <c r="B49" s="153"/>
      <c r="C49" s="154" t="s">
        <v>1</v>
      </c>
      <c r="D49" s="163"/>
      <c r="E49" s="164"/>
      <c r="F49" s="344"/>
      <c r="G49" s="345"/>
      <c r="H49" s="330"/>
      <c r="I49" s="331"/>
      <c r="J49" s="332"/>
    </row>
    <row r="50" spans="1:12" ht="16.5" customHeight="1" thickTop="1" thickBot="1" x14ac:dyDescent="0.25">
      <c r="A50" s="45"/>
      <c r="B50" s="46"/>
      <c r="C50" s="46"/>
      <c r="D50" s="46"/>
      <c r="E50" s="46"/>
      <c r="F50" s="46"/>
      <c r="G50" s="47"/>
      <c r="H50" s="330"/>
      <c r="I50" s="331"/>
      <c r="J50" s="332"/>
    </row>
    <row r="51" spans="1:12" ht="16.5" customHeight="1" thickTop="1" x14ac:dyDescent="0.2">
      <c r="A51" s="363"/>
      <c r="B51" s="364"/>
      <c r="C51" s="365"/>
      <c r="D51" s="305"/>
      <c r="E51" s="293"/>
      <c r="F51" s="294"/>
      <c r="G51" s="295"/>
      <c r="H51" s="330"/>
      <c r="I51" s="331"/>
      <c r="J51" s="332"/>
    </row>
    <row r="52" spans="1:12" ht="24" customHeight="1" x14ac:dyDescent="0.2">
      <c r="A52" s="366"/>
      <c r="B52" s="367"/>
      <c r="C52" s="368"/>
      <c r="D52" s="306"/>
      <c r="E52" s="296"/>
      <c r="F52" s="297"/>
      <c r="G52" s="298"/>
      <c r="H52" s="330"/>
      <c r="I52" s="331"/>
      <c r="J52" s="332"/>
    </row>
    <row r="53" spans="1:12" ht="16.149999999999999" customHeight="1" thickBot="1" x14ac:dyDescent="0.25">
      <c r="A53" s="287" t="s">
        <v>28</v>
      </c>
      <c r="B53" s="288"/>
      <c r="C53" s="289"/>
      <c r="D53" s="307"/>
      <c r="E53" s="308" t="s">
        <v>56</v>
      </c>
      <c r="F53" s="291"/>
      <c r="G53" s="309"/>
      <c r="H53" s="330"/>
      <c r="I53" s="331"/>
      <c r="J53" s="332"/>
    </row>
    <row r="54" spans="1:12" ht="16.5" customHeight="1" thickTop="1" x14ac:dyDescent="0.2">
      <c r="A54" s="281"/>
      <c r="B54" s="282"/>
      <c r="C54" s="283"/>
      <c r="D54" s="305"/>
      <c r="E54" s="299"/>
      <c r="F54" s="300"/>
      <c r="G54" s="301"/>
      <c r="H54" s="330"/>
      <c r="I54" s="331"/>
      <c r="J54" s="332"/>
    </row>
    <row r="55" spans="1:12" ht="16.5" customHeight="1" x14ac:dyDescent="0.2">
      <c r="A55" s="284"/>
      <c r="B55" s="285"/>
      <c r="C55" s="286"/>
      <c r="D55" s="306"/>
      <c r="E55" s="302"/>
      <c r="F55" s="303"/>
      <c r="G55" s="304"/>
      <c r="H55" s="330"/>
      <c r="I55" s="331"/>
      <c r="J55" s="332"/>
    </row>
    <row r="56" spans="1:12" ht="16.5" customHeight="1" thickBot="1" x14ac:dyDescent="0.25">
      <c r="A56" s="290" t="s">
        <v>29</v>
      </c>
      <c r="B56" s="291"/>
      <c r="C56" s="292"/>
      <c r="D56" s="307"/>
      <c r="E56" s="308" t="s">
        <v>56</v>
      </c>
      <c r="F56" s="291"/>
      <c r="G56" s="309"/>
      <c r="H56" s="330"/>
      <c r="I56" s="331"/>
      <c r="J56" s="332"/>
    </row>
    <row r="57" spans="1:12" ht="16.5" customHeight="1" thickTop="1" x14ac:dyDescent="0.2">
      <c r="A57" s="354"/>
      <c r="B57" s="355"/>
      <c r="C57" s="355"/>
      <c r="D57" s="355"/>
      <c r="E57" s="355"/>
      <c r="F57" s="355"/>
      <c r="G57" s="356"/>
      <c r="H57" s="330"/>
      <c r="I57" s="331"/>
      <c r="J57" s="332"/>
    </row>
    <row r="58" spans="1:12" ht="16.5" customHeight="1" x14ac:dyDescent="0.2">
      <c r="A58" s="357"/>
      <c r="B58" s="358"/>
      <c r="C58" s="358"/>
      <c r="D58" s="358"/>
      <c r="E58" s="358"/>
      <c r="F58" s="358"/>
      <c r="G58" s="359"/>
      <c r="H58" s="330"/>
      <c r="I58" s="331"/>
      <c r="J58" s="332"/>
      <c r="K58" s="49"/>
      <c r="L58" s="48"/>
    </row>
    <row r="59" spans="1:12" ht="16.5" customHeight="1" thickBot="1" x14ac:dyDescent="0.25">
      <c r="A59" s="360"/>
      <c r="B59" s="361"/>
      <c r="C59" s="361"/>
      <c r="D59" s="361"/>
      <c r="E59" s="361"/>
      <c r="F59" s="361"/>
      <c r="G59" s="362"/>
      <c r="H59" s="333"/>
      <c r="I59" s="334"/>
      <c r="J59" s="335"/>
    </row>
    <row r="60" spans="1:12" ht="13.5" thickTop="1" x14ac:dyDescent="0.2">
      <c r="C60" s="50"/>
      <c r="I60" s="4"/>
      <c r="J60" s="4"/>
    </row>
    <row r="61" spans="1:12" x14ac:dyDescent="0.2">
      <c r="A61" s="51" t="s">
        <v>67</v>
      </c>
      <c r="I61" s="4"/>
      <c r="J61" s="4"/>
    </row>
    <row r="62" spans="1:12" x14ac:dyDescent="0.2">
      <c r="I62" s="4"/>
      <c r="J62" s="4"/>
    </row>
    <row r="63" spans="1:12" x14ac:dyDescent="0.2">
      <c r="I63" s="4"/>
      <c r="J63" s="4"/>
    </row>
    <row r="64" spans="1:12" x14ac:dyDescent="0.2">
      <c r="I64" s="4"/>
      <c r="J64" s="4"/>
    </row>
    <row r="65" spans="9:23" x14ac:dyDescent="0.2">
      <c r="I65" s="4"/>
      <c r="J65" s="4"/>
    </row>
    <row r="66" spans="9:23" ht="13.15" customHeight="1" x14ac:dyDescent="0.2">
      <c r="I66" s="4"/>
      <c r="J66" s="4"/>
      <c r="Q66" s="89"/>
      <c r="R66" s="89"/>
      <c r="S66" s="89"/>
      <c r="T66" s="89"/>
      <c r="U66" s="89"/>
      <c r="V66" s="89"/>
    </row>
    <row r="67" spans="9:23" ht="13.15" customHeight="1" x14ac:dyDescent="0.2">
      <c r="I67" s="4"/>
      <c r="J67" s="4"/>
      <c r="Q67" s="89"/>
      <c r="R67" s="89"/>
      <c r="S67" s="89"/>
      <c r="T67" s="89"/>
      <c r="U67" s="89"/>
      <c r="V67" s="89"/>
      <c r="W67" s="4"/>
    </row>
    <row r="68" spans="9:23" x14ac:dyDescent="0.2">
      <c r="I68" s="4"/>
      <c r="J68" s="4"/>
    </row>
    <row r="69" spans="9:23" x14ac:dyDescent="0.2">
      <c r="I69" s="4"/>
      <c r="J69" s="4"/>
    </row>
    <row r="70" spans="9:23" x14ac:dyDescent="0.2">
      <c r="I70" s="4"/>
      <c r="J70" s="4"/>
    </row>
    <row r="71" spans="9:23" x14ac:dyDescent="0.2">
      <c r="I71" s="4"/>
      <c r="J71" s="4"/>
    </row>
    <row r="72" spans="9:23" x14ac:dyDescent="0.2">
      <c r="I72" s="4"/>
      <c r="J72" s="4"/>
    </row>
    <row r="73" spans="9:23" x14ac:dyDescent="0.2">
      <c r="I73" s="4"/>
      <c r="J73" s="4"/>
    </row>
    <row r="74" spans="9:23" x14ac:dyDescent="0.2">
      <c r="I74" s="4"/>
      <c r="J74" s="4"/>
    </row>
    <row r="75" spans="9:23" x14ac:dyDescent="0.2">
      <c r="I75" s="4"/>
      <c r="J75" s="4"/>
    </row>
    <row r="76" spans="9:23" x14ac:dyDescent="0.2">
      <c r="I76" s="4"/>
      <c r="J76" s="4"/>
    </row>
    <row r="77" spans="9:23" x14ac:dyDescent="0.2">
      <c r="I77" s="4"/>
      <c r="J77" s="4"/>
    </row>
    <row r="78" spans="9:23" x14ac:dyDescent="0.2">
      <c r="I78" s="4"/>
      <c r="J78" s="4"/>
    </row>
    <row r="79" spans="9:23" x14ac:dyDescent="0.2">
      <c r="I79" s="4"/>
      <c r="J79" s="4"/>
    </row>
    <row r="80" spans="9:23" x14ac:dyDescent="0.2">
      <c r="I80" s="4"/>
      <c r="J80" s="4"/>
    </row>
    <row r="81" spans="9:10" x14ac:dyDescent="0.2">
      <c r="I81" s="4"/>
      <c r="J81" s="4"/>
    </row>
    <row r="82" spans="9:10" x14ac:dyDescent="0.2">
      <c r="I82" s="4"/>
      <c r="J82" s="4"/>
    </row>
    <row r="83" spans="9:10" x14ac:dyDescent="0.2">
      <c r="I83" s="4"/>
      <c r="J83" s="4"/>
    </row>
    <row r="84" spans="9:10" x14ac:dyDescent="0.2">
      <c r="I84" s="4"/>
      <c r="J84" s="4"/>
    </row>
    <row r="85" spans="9:10" x14ac:dyDescent="0.2">
      <c r="I85" s="4"/>
      <c r="J85" s="4"/>
    </row>
    <row r="86" spans="9:10" x14ac:dyDescent="0.2">
      <c r="I86" s="4"/>
      <c r="J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c r="J139" s="4"/>
    </row>
    <row r="140" spans="9:10" x14ac:dyDescent="0.2">
      <c r="I140" s="4"/>
      <c r="J140" s="4"/>
    </row>
    <row r="141" spans="9:10" x14ac:dyDescent="0.2">
      <c r="I141" s="4"/>
      <c r="J141" s="4"/>
    </row>
    <row r="142" spans="9:10" x14ac:dyDescent="0.2">
      <c r="I142" s="4"/>
      <c r="J142" s="4"/>
    </row>
    <row r="143" spans="9:10" x14ac:dyDescent="0.2">
      <c r="I143" s="4"/>
      <c r="J143" s="4"/>
    </row>
    <row r="144" spans="9:10" x14ac:dyDescent="0.2">
      <c r="I144" s="4"/>
      <c r="J144" s="4"/>
    </row>
    <row r="145" spans="9:10" x14ac:dyDescent="0.2">
      <c r="I145" s="4"/>
      <c r="J145" s="4"/>
    </row>
    <row r="146" spans="9:10" x14ac:dyDescent="0.2">
      <c r="I146" s="4"/>
      <c r="J146" s="4"/>
    </row>
    <row r="147" spans="9:10" x14ac:dyDescent="0.2">
      <c r="I147" s="4"/>
      <c r="J147" s="4"/>
    </row>
    <row r="148" spans="9:10" x14ac:dyDescent="0.2">
      <c r="I148" s="4"/>
      <c r="J148" s="4"/>
    </row>
    <row r="149" spans="9:10" x14ac:dyDescent="0.2">
      <c r="I149" s="4"/>
      <c r="J149" s="4"/>
    </row>
    <row r="150" spans="9:10" x14ac:dyDescent="0.2">
      <c r="I150" s="4"/>
      <c r="J150" s="4"/>
    </row>
    <row r="151" spans="9:10" x14ac:dyDescent="0.2">
      <c r="I151" s="4"/>
      <c r="J151" s="4"/>
    </row>
    <row r="152" spans="9:10" x14ac:dyDescent="0.2">
      <c r="I152" s="4"/>
      <c r="J152" s="4"/>
    </row>
    <row r="153" spans="9:10" x14ac:dyDescent="0.2">
      <c r="I153" s="4"/>
      <c r="J153" s="4"/>
    </row>
    <row r="154" spans="9:10" x14ac:dyDescent="0.2">
      <c r="I154" s="4"/>
      <c r="J154" s="4"/>
    </row>
    <row r="155" spans="9:10" x14ac:dyDescent="0.2">
      <c r="I155" s="4"/>
      <c r="J155" s="4"/>
    </row>
    <row r="156" spans="9:10" x14ac:dyDescent="0.2">
      <c r="I156" s="4"/>
      <c r="J156" s="4"/>
    </row>
    <row r="157" spans="9:10" x14ac:dyDescent="0.2">
      <c r="I157" s="4"/>
      <c r="J157" s="4"/>
    </row>
    <row r="158" spans="9:10" x14ac:dyDescent="0.2">
      <c r="I158" s="4"/>
      <c r="J158" s="4"/>
    </row>
    <row r="159" spans="9:10" x14ac:dyDescent="0.2">
      <c r="I159" s="4"/>
      <c r="J159" s="4"/>
    </row>
    <row r="160" spans="9:10" x14ac:dyDescent="0.2">
      <c r="I160" s="4"/>
      <c r="J160" s="4"/>
    </row>
    <row r="161" spans="9:10" x14ac:dyDescent="0.2">
      <c r="I161" s="4"/>
      <c r="J161" s="4"/>
    </row>
    <row r="162" spans="9:10" x14ac:dyDescent="0.2">
      <c r="I162" s="4"/>
      <c r="J162" s="4"/>
    </row>
    <row r="163" spans="9:10" x14ac:dyDescent="0.2">
      <c r="I163" s="4"/>
      <c r="J163" s="4"/>
    </row>
    <row r="164" spans="9:10" x14ac:dyDescent="0.2">
      <c r="I164" s="4"/>
      <c r="J164" s="4"/>
    </row>
    <row r="165" spans="9:10" x14ac:dyDescent="0.2">
      <c r="I165" s="4"/>
      <c r="J165" s="4"/>
    </row>
    <row r="166" spans="9:10" x14ac:dyDescent="0.2">
      <c r="I166" s="4"/>
      <c r="J166" s="4"/>
    </row>
    <row r="167" spans="9:10" x14ac:dyDescent="0.2">
      <c r="I167" s="4"/>
      <c r="J167" s="4"/>
    </row>
    <row r="168" spans="9:10" x14ac:dyDescent="0.2">
      <c r="I168" s="4"/>
      <c r="J168" s="4"/>
    </row>
    <row r="169" spans="9:10" x14ac:dyDescent="0.2">
      <c r="I169" s="4"/>
      <c r="J169" s="4"/>
    </row>
    <row r="170" spans="9:10" x14ac:dyDescent="0.2">
      <c r="I170" s="4"/>
      <c r="J170" s="4"/>
    </row>
    <row r="171" spans="9:10" x14ac:dyDescent="0.2">
      <c r="I171" s="4"/>
      <c r="J171" s="4"/>
    </row>
    <row r="172" spans="9:10" x14ac:dyDescent="0.2">
      <c r="I172" s="4"/>
      <c r="J172" s="4"/>
    </row>
    <row r="173" spans="9:10" x14ac:dyDescent="0.2">
      <c r="I173" s="4"/>
      <c r="J173" s="4"/>
    </row>
    <row r="174" spans="9:10" x14ac:dyDescent="0.2">
      <c r="I174" s="4"/>
      <c r="J174" s="4"/>
    </row>
    <row r="175" spans="9:10" x14ac:dyDescent="0.2">
      <c r="I175" s="4"/>
      <c r="J175" s="4"/>
    </row>
    <row r="176" spans="9:10" x14ac:dyDescent="0.2">
      <c r="I176" s="4"/>
      <c r="J176" s="4"/>
    </row>
    <row r="177" spans="9:10" x14ac:dyDescent="0.2">
      <c r="I177" s="4"/>
      <c r="J177" s="4"/>
    </row>
    <row r="178" spans="9:10" x14ac:dyDescent="0.2">
      <c r="I178" s="4"/>
      <c r="J178" s="4"/>
    </row>
    <row r="179" spans="9:10" x14ac:dyDescent="0.2">
      <c r="I179" s="4"/>
      <c r="J179" s="4"/>
    </row>
    <row r="180" spans="9:10" x14ac:dyDescent="0.2">
      <c r="I180" s="4"/>
      <c r="J180" s="4"/>
    </row>
    <row r="181" spans="9:10" x14ac:dyDescent="0.2">
      <c r="I181" s="4"/>
      <c r="J181" s="4"/>
    </row>
    <row r="182" spans="9:10" x14ac:dyDescent="0.2">
      <c r="I182" s="4"/>
      <c r="J182" s="4"/>
    </row>
    <row r="183" spans="9:10" x14ac:dyDescent="0.2">
      <c r="I183" s="4"/>
      <c r="J183" s="4"/>
    </row>
    <row r="184" spans="9:10" x14ac:dyDescent="0.2">
      <c r="I184" s="4"/>
      <c r="J184" s="4"/>
    </row>
    <row r="185" spans="9:10" x14ac:dyDescent="0.2">
      <c r="I185" s="4"/>
      <c r="J185" s="4"/>
    </row>
    <row r="186" spans="9:10" x14ac:dyDescent="0.2">
      <c r="I186" s="4"/>
      <c r="J186" s="4"/>
    </row>
    <row r="187" spans="9:10" x14ac:dyDescent="0.2">
      <c r="I187" s="4"/>
      <c r="J187" s="4"/>
    </row>
    <row r="188" spans="9:10" x14ac:dyDescent="0.2">
      <c r="I188" s="4"/>
      <c r="J188" s="4"/>
    </row>
    <row r="189" spans="9:10" x14ac:dyDescent="0.2">
      <c r="I189" s="4"/>
      <c r="J189" s="4"/>
    </row>
    <row r="190" spans="9:10" x14ac:dyDescent="0.2">
      <c r="I190" s="4"/>
      <c r="J190" s="4"/>
    </row>
    <row r="191" spans="9:10" x14ac:dyDescent="0.2">
      <c r="I191" s="4"/>
      <c r="J191" s="4"/>
    </row>
    <row r="192" spans="9:10" x14ac:dyDescent="0.2">
      <c r="I192" s="4"/>
      <c r="J192" s="4"/>
    </row>
    <row r="193" spans="9:10" x14ac:dyDescent="0.2">
      <c r="I193" s="4"/>
      <c r="J193" s="4"/>
    </row>
    <row r="194" spans="9:10" x14ac:dyDescent="0.2">
      <c r="I194" s="4"/>
      <c r="J194" s="4"/>
    </row>
    <row r="195" spans="9:10" x14ac:dyDescent="0.2">
      <c r="I195" s="4"/>
      <c r="J195" s="4"/>
    </row>
    <row r="196" spans="9:10" x14ac:dyDescent="0.2">
      <c r="I196" s="4"/>
      <c r="J196" s="4"/>
    </row>
    <row r="197" spans="9:10" x14ac:dyDescent="0.2">
      <c r="I197" s="4"/>
      <c r="J197" s="4"/>
    </row>
    <row r="198" spans="9:10" x14ac:dyDescent="0.2">
      <c r="I198" s="4"/>
      <c r="J198" s="4"/>
    </row>
    <row r="199" spans="9:10" x14ac:dyDescent="0.2">
      <c r="I199" s="4"/>
      <c r="J199" s="4"/>
    </row>
    <row r="200" spans="9:10" x14ac:dyDescent="0.2">
      <c r="I200" s="4"/>
      <c r="J200" s="4"/>
    </row>
    <row r="201" spans="9:10" x14ac:dyDescent="0.2">
      <c r="I201" s="4"/>
      <c r="J201" s="4"/>
    </row>
    <row r="202" spans="9:10" x14ac:dyDescent="0.2">
      <c r="I202" s="4"/>
      <c r="J202" s="4"/>
    </row>
    <row r="203" spans="9:10" x14ac:dyDescent="0.2">
      <c r="I203" s="4"/>
      <c r="J203" s="4"/>
    </row>
    <row r="204" spans="9:10" x14ac:dyDescent="0.2">
      <c r="I204" s="4"/>
      <c r="J204" s="4"/>
    </row>
    <row r="205" spans="9:10" x14ac:dyDescent="0.2">
      <c r="I205" s="4"/>
      <c r="J205" s="4"/>
    </row>
    <row r="206" spans="9:10" x14ac:dyDescent="0.2">
      <c r="I206" s="4"/>
      <c r="J206" s="4"/>
    </row>
    <row r="207" spans="9:10" x14ac:dyDescent="0.2">
      <c r="I207" s="4"/>
      <c r="J207" s="4"/>
    </row>
    <row r="208" spans="9:10" x14ac:dyDescent="0.2">
      <c r="I208" s="4"/>
      <c r="J208" s="4"/>
    </row>
    <row r="209" spans="9:10" x14ac:dyDescent="0.2">
      <c r="I209" s="4"/>
      <c r="J209" s="4"/>
    </row>
    <row r="210" spans="9:10" x14ac:dyDescent="0.2">
      <c r="I210" s="4"/>
      <c r="J210" s="4"/>
    </row>
    <row r="211" spans="9:10" x14ac:dyDescent="0.2">
      <c r="I211" s="4"/>
      <c r="J211" s="4"/>
    </row>
    <row r="212" spans="9:10" x14ac:dyDescent="0.2">
      <c r="I212" s="4"/>
      <c r="J212" s="4"/>
    </row>
    <row r="213" spans="9:10" x14ac:dyDescent="0.2">
      <c r="I213" s="4"/>
      <c r="J213" s="4"/>
    </row>
    <row r="214" spans="9:10" x14ac:dyDescent="0.2">
      <c r="I214" s="4"/>
      <c r="J214" s="4"/>
    </row>
    <row r="215" spans="9:10" x14ac:dyDescent="0.2">
      <c r="I215" s="4"/>
      <c r="J215" s="4"/>
    </row>
    <row r="216" spans="9:10" x14ac:dyDescent="0.2">
      <c r="I216" s="4"/>
      <c r="J216" s="4"/>
    </row>
    <row r="217" spans="9:10" x14ac:dyDescent="0.2">
      <c r="I217" s="4"/>
      <c r="J217" s="4"/>
    </row>
    <row r="218" spans="9:10" x14ac:dyDescent="0.2">
      <c r="I218" s="4"/>
      <c r="J218" s="4"/>
    </row>
    <row r="219" spans="9:10" x14ac:dyDescent="0.2">
      <c r="I219" s="4"/>
      <c r="J219" s="4"/>
    </row>
    <row r="220" spans="9:10" x14ac:dyDescent="0.2">
      <c r="I220" s="4"/>
      <c r="J220" s="4"/>
    </row>
    <row r="221" spans="9:10" x14ac:dyDescent="0.2">
      <c r="I221" s="4"/>
      <c r="J221" s="4"/>
    </row>
    <row r="222" spans="9:10" x14ac:dyDescent="0.2">
      <c r="I222" s="4"/>
      <c r="J222" s="4"/>
    </row>
    <row r="223" spans="9:10" x14ac:dyDescent="0.2">
      <c r="I223" s="4"/>
      <c r="J223" s="4"/>
    </row>
    <row r="224" spans="9:10" x14ac:dyDescent="0.2">
      <c r="I224" s="4"/>
      <c r="J224" s="4"/>
    </row>
    <row r="225" spans="9:10" x14ac:dyDescent="0.2">
      <c r="I225" s="4"/>
      <c r="J225" s="4"/>
    </row>
    <row r="226" spans="9:10" x14ac:dyDescent="0.2">
      <c r="I226" s="4"/>
      <c r="J226" s="4"/>
    </row>
    <row r="227" spans="9:10" x14ac:dyDescent="0.2">
      <c r="I227" s="4"/>
      <c r="J227" s="4"/>
    </row>
    <row r="228" spans="9:10" x14ac:dyDescent="0.2">
      <c r="I228" s="4"/>
      <c r="J228" s="4"/>
    </row>
    <row r="229" spans="9:10" x14ac:dyDescent="0.2">
      <c r="I229" s="4"/>
      <c r="J229" s="4"/>
    </row>
    <row r="230" spans="9:10" x14ac:dyDescent="0.2">
      <c r="I230" s="4"/>
      <c r="J230" s="4"/>
    </row>
    <row r="231" spans="9:10" x14ac:dyDescent="0.2">
      <c r="I231" s="4"/>
      <c r="J231" s="4"/>
    </row>
    <row r="232" spans="9:10" x14ac:dyDescent="0.2">
      <c r="I232" s="4"/>
      <c r="J232" s="4"/>
    </row>
    <row r="233" spans="9:10" x14ac:dyDescent="0.2">
      <c r="I233" s="4"/>
      <c r="J233" s="4"/>
    </row>
    <row r="234" spans="9:10" x14ac:dyDescent="0.2">
      <c r="I234" s="4"/>
      <c r="J234" s="4"/>
    </row>
    <row r="235" spans="9:10" x14ac:dyDescent="0.2">
      <c r="I235" s="4"/>
      <c r="J235" s="4"/>
    </row>
    <row r="236" spans="9:10" x14ac:dyDescent="0.2">
      <c r="I236" s="4"/>
      <c r="J236" s="4"/>
    </row>
    <row r="237" spans="9:10" x14ac:dyDescent="0.2">
      <c r="I237" s="4"/>
      <c r="J237" s="4"/>
    </row>
    <row r="238" spans="9:10" x14ac:dyDescent="0.2">
      <c r="I238" s="4"/>
      <c r="J238" s="4"/>
    </row>
    <row r="239" spans="9:10" x14ac:dyDescent="0.2">
      <c r="I239" s="4"/>
      <c r="J239" s="4"/>
    </row>
    <row r="240" spans="9:10" x14ac:dyDescent="0.2">
      <c r="I240" s="4"/>
      <c r="J240" s="4"/>
    </row>
    <row r="241" spans="9:10" x14ac:dyDescent="0.2">
      <c r="I241" s="4"/>
      <c r="J241" s="4"/>
    </row>
    <row r="242" spans="9:10" x14ac:dyDescent="0.2">
      <c r="I242" s="4"/>
      <c r="J242" s="4"/>
    </row>
    <row r="243" spans="9:10" x14ac:dyDescent="0.2">
      <c r="I243" s="4"/>
      <c r="J243" s="4"/>
    </row>
    <row r="244" spans="9:10" x14ac:dyDescent="0.2">
      <c r="I244" s="4"/>
      <c r="J244" s="4"/>
    </row>
    <row r="245" spans="9:10" x14ac:dyDescent="0.2">
      <c r="I245" s="4"/>
      <c r="J245" s="4"/>
    </row>
    <row r="246" spans="9:10" x14ac:dyDescent="0.2">
      <c r="I246" s="4"/>
      <c r="J246" s="4"/>
    </row>
    <row r="247" spans="9:10" x14ac:dyDescent="0.2">
      <c r="I247" s="4"/>
      <c r="J247" s="4"/>
    </row>
    <row r="248" spans="9:10" x14ac:dyDescent="0.2">
      <c r="I248" s="4"/>
      <c r="J248" s="4"/>
    </row>
    <row r="249" spans="9:10" x14ac:dyDescent="0.2">
      <c r="I249" s="4"/>
      <c r="J249" s="4"/>
    </row>
    <row r="250" spans="9:10" x14ac:dyDescent="0.2">
      <c r="I250" s="4"/>
      <c r="J250" s="4"/>
    </row>
    <row r="251" spans="9:10" x14ac:dyDescent="0.2">
      <c r="I251" s="4"/>
      <c r="J251" s="4"/>
    </row>
    <row r="252" spans="9:10" x14ac:dyDescent="0.2">
      <c r="I252" s="4"/>
      <c r="J252" s="4"/>
    </row>
    <row r="253" spans="9:10" x14ac:dyDescent="0.2">
      <c r="I253" s="4"/>
      <c r="J253" s="4"/>
    </row>
    <row r="254" spans="9:10" x14ac:dyDescent="0.2">
      <c r="I254" s="4"/>
      <c r="J254" s="4"/>
    </row>
    <row r="255" spans="9:10" x14ac:dyDescent="0.2">
      <c r="I255" s="4"/>
      <c r="J255" s="4"/>
    </row>
    <row r="256" spans="9:10" x14ac:dyDescent="0.2">
      <c r="I256" s="4"/>
      <c r="J256" s="4"/>
    </row>
    <row r="257" spans="9:10" x14ac:dyDescent="0.2">
      <c r="I257" s="4"/>
      <c r="J257" s="4"/>
    </row>
    <row r="258" spans="9:10" x14ac:dyDescent="0.2">
      <c r="I258" s="4"/>
      <c r="J258" s="4"/>
    </row>
    <row r="259" spans="9:10" x14ac:dyDescent="0.2">
      <c r="I259" s="4"/>
      <c r="J259" s="4"/>
    </row>
    <row r="260" spans="9:10" x14ac:dyDescent="0.2">
      <c r="I260" s="4"/>
      <c r="J260" s="4"/>
    </row>
    <row r="261" spans="9:10" x14ac:dyDescent="0.2">
      <c r="I261" s="4"/>
      <c r="J261" s="4"/>
    </row>
    <row r="262" spans="9:10" x14ac:dyDescent="0.2">
      <c r="I262" s="4"/>
      <c r="J262" s="4"/>
    </row>
    <row r="263" spans="9:10" x14ac:dyDescent="0.2">
      <c r="I263" s="4"/>
      <c r="J263" s="4"/>
    </row>
    <row r="264" spans="9:10" x14ac:dyDescent="0.2">
      <c r="I264" s="4"/>
      <c r="J264" s="4"/>
    </row>
    <row r="265" spans="9:10" x14ac:dyDescent="0.2">
      <c r="I265" s="4"/>
      <c r="J265" s="4"/>
    </row>
    <row r="266" spans="9:10" x14ac:dyDescent="0.2">
      <c r="I266" s="4"/>
      <c r="J266" s="4"/>
    </row>
    <row r="267" spans="9:10" x14ac:dyDescent="0.2">
      <c r="I267" s="4"/>
      <c r="J267" s="4"/>
    </row>
    <row r="268" spans="9:10" x14ac:dyDescent="0.2">
      <c r="I268" s="4"/>
      <c r="J268" s="4"/>
    </row>
    <row r="269" spans="9:10" x14ac:dyDescent="0.2">
      <c r="I269" s="4"/>
      <c r="J269" s="4"/>
    </row>
    <row r="270" spans="9:10" x14ac:dyDescent="0.2">
      <c r="I270" s="4"/>
      <c r="J270" s="4"/>
    </row>
    <row r="271" spans="9:10" x14ac:dyDescent="0.2">
      <c r="I271" s="4"/>
      <c r="J271" s="4"/>
    </row>
    <row r="272" spans="9:10" x14ac:dyDescent="0.2">
      <c r="I272" s="4"/>
      <c r="J272" s="4"/>
    </row>
    <row r="273" spans="9:10" x14ac:dyDescent="0.2">
      <c r="I273" s="4"/>
      <c r="J273" s="4"/>
    </row>
    <row r="274" spans="9:10" x14ac:dyDescent="0.2">
      <c r="I274" s="4"/>
      <c r="J274" s="4"/>
    </row>
    <row r="275" spans="9:10" x14ac:dyDescent="0.2">
      <c r="I275" s="4"/>
      <c r="J275" s="4"/>
    </row>
    <row r="276" spans="9:10" x14ac:dyDescent="0.2">
      <c r="I276" s="4"/>
      <c r="J276" s="4"/>
    </row>
    <row r="277" spans="9:10" x14ac:dyDescent="0.2">
      <c r="I277" s="4"/>
      <c r="J277" s="4"/>
    </row>
    <row r="278" spans="9:10" x14ac:dyDescent="0.2">
      <c r="I278" s="4"/>
      <c r="J278" s="4"/>
    </row>
    <row r="279" spans="9:10" x14ac:dyDescent="0.2">
      <c r="I279" s="4"/>
      <c r="J279" s="4"/>
    </row>
    <row r="280" spans="9:10" x14ac:dyDescent="0.2">
      <c r="I280" s="4"/>
      <c r="J280" s="4"/>
    </row>
    <row r="281" spans="9:10" x14ac:dyDescent="0.2">
      <c r="I281" s="4"/>
      <c r="J281" s="4"/>
    </row>
    <row r="282" spans="9:10" x14ac:dyDescent="0.2">
      <c r="I282" s="4"/>
      <c r="J282" s="4"/>
    </row>
    <row r="283" spans="9:10" x14ac:dyDescent="0.2">
      <c r="I283" s="4"/>
      <c r="J283" s="4"/>
    </row>
    <row r="284" spans="9:10" x14ac:dyDescent="0.2">
      <c r="I284" s="4"/>
      <c r="J284" s="4"/>
    </row>
    <row r="285" spans="9:10" x14ac:dyDescent="0.2">
      <c r="I285" s="4"/>
      <c r="J285" s="4"/>
    </row>
    <row r="286" spans="9:10" x14ac:dyDescent="0.2">
      <c r="I286" s="4"/>
      <c r="J286" s="4"/>
    </row>
    <row r="287" spans="9:10" x14ac:dyDescent="0.2">
      <c r="I287" s="4"/>
      <c r="J287" s="4"/>
    </row>
    <row r="288" spans="9:10" x14ac:dyDescent="0.2">
      <c r="I288" s="4"/>
      <c r="J288" s="4"/>
    </row>
    <row r="289" spans="9:10" x14ac:dyDescent="0.2">
      <c r="I289" s="4"/>
      <c r="J289" s="4"/>
    </row>
    <row r="290" spans="9:10" x14ac:dyDescent="0.2">
      <c r="I290" s="4"/>
      <c r="J290" s="4"/>
    </row>
    <row r="291" spans="9:10" x14ac:dyDescent="0.2">
      <c r="I291" s="4"/>
      <c r="J291" s="4"/>
    </row>
    <row r="292" spans="9:10" x14ac:dyDescent="0.2">
      <c r="I292" s="4"/>
      <c r="J292" s="4"/>
    </row>
    <row r="293" spans="9:10" x14ac:dyDescent="0.2">
      <c r="I293" s="4"/>
      <c r="J293" s="4"/>
    </row>
    <row r="294" spans="9:10" x14ac:dyDescent="0.2">
      <c r="I294" s="4"/>
      <c r="J294" s="4"/>
    </row>
    <row r="295" spans="9:10" x14ac:dyDescent="0.2">
      <c r="I295" s="4"/>
      <c r="J295" s="4"/>
    </row>
    <row r="296" spans="9:10" x14ac:dyDescent="0.2">
      <c r="I296" s="4"/>
      <c r="J296" s="4"/>
    </row>
    <row r="297" spans="9:10" x14ac:dyDescent="0.2">
      <c r="I297" s="4"/>
      <c r="J297" s="4"/>
    </row>
    <row r="298" spans="9:10" x14ac:dyDescent="0.2">
      <c r="I298" s="4"/>
      <c r="J298" s="4"/>
    </row>
    <row r="299" spans="9:10" x14ac:dyDescent="0.2">
      <c r="I299" s="4"/>
      <c r="J299" s="4"/>
    </row>
    <row r="300" spans="9:10" x14ac:dyDescent="0.2">
      <c r="I300" s="4"/>
      <c r="J300" s="4"/>
    </row>
    <row r="301" spans="9:10" x14ac:dyDescent="0.2">
      <c r="I301" s="4"/>
      <c r="J301" s="4"/>
    </row>
    <row r="302" spans="9:10" x14ac:dyDescent="0.2">
      <c r="I302" s="4"/>
      <c r="J302" s="4"/>
    </row>
    <row r="303" spans="9:10" x14ac:dyDescent="0.2">
      <c r="I303" s="4"/>
      <c r="J303" s="4"/>
    </row>
    <row r="304" spans="9:10" x14ac:dyDescent="0.2">
      <c r="I304" s="4"/>
      <c r="J304" s="4"/>
    </row>
    <row r="305" spans="9:10" x14ac:dyDescent="0.2">
      <c r="I305" s="4"/>
      <c r="J305" s="4"/>
    </row>
    <row r="306" spans="9:10" x14ac:dyDescent="0.2">
      <c r="I306" s="4"/>
      <c r="J306" s="4"/>
    </row>
    <row r="307" spans="9:10" x14ac:dyDescent="0.2">
      <c r="I307" s="4"/>
      <c r="J307" s="4"/>
    </row>
    <row r="308" spans="9:10" x14ac:dyDescent="0.2">
      <c r="I308" s="4"/>
      <c r="J308" s="4"/>
    </row>
    <row r="309" spans="9:10" x14ac:dyDescent="0.2">
      <c r="I309" s="4"/>
      <c r="J309" s="4"/>
    </row>
    <row r="310" spans="9:10" x14ac:dyDescent="0.2">
      <c r="I310" s="4"/>
      <c r="J310" s="4"/>
    </row>
    <row r="311" spans="9:10" x14ac:dyDescent="0.2">
      <c r="I311" s="4"/>
      <c r="J311" s="4"/>
    </row>
    <row r="312" spans="9:10" x14ac:dyDescent="0.2">
      <c r="I312" s="4"/>
      <c r="J312" s="4"/>
    </row>
    <row r="313" spans="9:10" x14ac:dyDescent="0.2">
      <c r="I313" s="4"/>
      <c r="J313" s="4"/>
    </row>
    <row r="314" spans="9:10" x14ac:dyDescent="0.2">
      <c r="I314" s="4"/>
      <c r="J314" s="4"/>
    </row>
    <row r="315" spans="9:10" x14ac:dyDescent="0.2">
      <c r="I315" s="4"/>
      <c r="J315" s="4"/>
    </row>
    <row r="316" spans="9:10" x14ac:dyDescent="0.2">
      <c r="I316" s="4"/>
      <c r="J316" s="4"/>
    </row>
    <row r="317" spans="9:10" x14ac:dyDescent="0.2">
      <c r="I317" s="4"/>
      <c r="J317" s="4"/>
    </row>
    <row r="318" spans="9:10" x14ac:dyDescent="0.2">
      <c r="I318" s="4"/>
      <c r="J318" s="4"/>
    </row>
    <row r="319" spans="9:10" x14ac:dyDescent="0.2">
      <c r="I319" s="4"/>
      <c r="J319" s="4"/>
    </row>
    <row r="320" spans="9:10" x14ac:dyDescent="0.2">
      <c r="I320" s="4"/>
      <c r="J320" s="4"/>
    </row>
    <row r="321" spans="9:10" x14ac:dyDescent="0.2">
      <c r="I321" s="4"/>
      <c r="J321" s="4"/>
    </row>
    <row r="322" spans="9:10" x14ac:dyDescent="0.2">
      <c r="I322" s="4"/>
      <c r="J322" s="4"/>
    </row>
    <row r="323" spans="9:10" x14ac:dyDescent="0.2">
      <c r="I323" s="4"/>
      <c r="J323" s="4"/>
    </row>
    <row r="324" spans="9:10" x14ac:dyDescent="0.2">
      <c r="I324" s="4"/>
      <c r="J324" s="4"/>
    </row>
    <row r="325" spans="9:10" x14ac:dyDescent="0.2">
      <c r="I325" s="4"/>
      <c r="J325" s="4"/>
    </row>
    <row r="326" spans="9:10" x14ac:dyDescent="0.2">
      <c r="I326" s="4"/>
      <c r="J326" s="4"/>
    </row>
    <row r="327" spans="9:10" x14ac:dyDescent="0.2">
      <c r="I327" s="4"/>
      <c r="J327" s="4"/>
    </row>
    <row r="328" spans="9:10" x14ac:dyDescent="0.2">
      <c r="I328" s="4"/>
      <c r="J328" s="4"/>
    </row>
    <row r="329" spans="9:10" x14ac:dyDescent="0.2">
      <c r="I329" s="4"/>
      <c r="J329" s="4"/>
    </row>
    <row r="330" spans="9:10" x14ac:dyDescent="0.2">
      <c r="I330" s="4"/>
      <c r="J330" s="4"/>
    </row>
    <row r="331" spans="9:10" x14ac:dyDescent="0.2">
      <c r="I331" s="4"/>
      <c r="J331" s="4"/>
    </row>
    <row r="332" spans="9:10" x14ac:dyDescent="0.2">
      <c r="I332" s="4"/>
      <c r="J332" s="4"/>
    </row>
    <row r="333" spans="9:10" x14ac:dyDescent="0.2">
      <c r="I333" s="4"/>
      <c r="J333" s="4"/>
    </row>
    <row r="334" spans="9:10" x14ac:dyDescent="0.2">
      <c r="I334" s="4"/>
      <c r="J334" s="4"/>
    </row>
    <row r="335" spans="9:10" x14ac:dyDescent="0.2">
      <c r="I335" s="4"/>
      <c r="J335" s="4"/>
    </row>
    <row r="336" spans="9:10" x14ac:dyDescent="0.2">
      <c r="I336" s="4"/>
      <c r="J336" s="4"/>
    </row>
    <row r="337" spans="9:10" x14ac:dyDescent="0.2">
      <c r="I337" s="4"/>
      <c r="J337" s="4"/>
    </row>
    <row r="338" spans="9:10" x14ac:dyDescent="0.2">
      <c r="I338" s="4"/>
      <c r="J338" s="4"/>
    </row>
    <row r="339" spans="9:10" x14ac:dyDescent="0.2">
      <c r="I339" s="4"/>
      <c r="J339" s="4"/>
    </row>
    <row r="340" spans="9:10" x14ac:dyDescent="0.2">
      <c r="I340" s="4"/>
      <c r="J340" s="4"/>
    </row>
    <row r="341" spans="9:10" x14ac:dyDescent="0.2">
      <c r="I341" s="4"/>
      <c r="J341" s="4"/>
    </row>
    <row r="342" spans="9:10" x14ac:dyDescent="0.2">
      <c r="I342" s="4"/>
      <c r="J342" s="4"/>
    </row>
    <row r="343" spans="9:10" x14ac:dyDescent="0.2">
      <c r="I343" s="4"/>
      <c r="J343" s="4"/>
    </row>
    <row r="344" spans="9:10" x14ac:dyDescent="0.2">
      <c r="I344" s="4"/>
      <c r="J344" s="4"/>
    </row>
    <row r="345" spans="9:10" x14ac:dyDescent="0.2">
      <c r="I345" s="4"/>
      <c r="J345" s="4"/>
    </row>
    <row r="346" spans="9:10" x14ac:dyDescent="0.2">
      <c r="I346" s="4"/>
      <c r="J346" s="4"/>
    </row>
    <row r="347" spans="9:10" x14ac:dyDescent="0.2">
      <c r="I347" s="4"/>
      <c r="J347" s="4"/>
    </row>
    <row r="348" spans="9:10" x14ac:dyDescent="0.2">
      <c r="I348" s="4"/>
      <c r="J348" s="4"/>
    </row>
    <row r="349" spans="9:10" x14ac:dyDescent="0.2">
      <c r="I349" s="4"/>
      <c r="J349" s="4"/>
    </row>
    <row r="350" spans="9:10" x14ac:dyDescent="0.2">
      <c r="I350" s="4"/>
      <c r="J350" s="4"/>
    </row>
    <row r="351" spans="9:10" x14ac:dyDescent="0.2">
      <c r="I351" s="4"/>
      <c r="J351" s="4"/>
    </row>
    <row r="352" spans="9:10" x14ac:dyDescent="0.2">
      <c r="I352" s="4"/>
      <c r="J352" s="4"/>
    </row>
    <row r="353" spans="9:10" x14ac:dyDescent="0.2">
      <c r="I353" s="4"/>
      <c r="J353" s="4"/>
    </row>
    <row r="354" spans="9:10" x14ac:dyDescent="0.2">
      <c r="I354" s="4"/>
      <c r="J354" s="4"/>
    </row>
    <row r="355" spans="9:10" x14ac:dyDescent="0.2">
      <c r="I355" s="4"/>
      <c r="J355" s="4"/>
    </row>
    <row r="356" spans="9:10" x14ac:dyDescent="0.2">
      <c r="I356" s="4"/>
      <c r="J356" s="4"/>
    </row>
    <row r="357" spans="9:10" x14ac:dyDescent="0.2">
      <c r="I357" s="4"/>
      <c r="J357" s="4"/>
    </row>
    <row r="358" spans="9:10" x14ac:dyDescent="0.2">
      <c r="I358" s="4"/>
      <c r="J358" s="4"/>
    </row>
    <row r="359" spans="9:10" x14ac:dyDescent="0.2">
      <c r="I359" s="4"/>
      <c r="J359" s="4"/>
    </row>
    <row r="360" spans="9:10" x14ac:dyDescent="0.2">
      <c r="I360" s="4"/>
      <c r="J360" s="4"/>
    </row>
    <row r="361" spans="9:10" x14ac:dyDescent="0.2">
      <c r="I361" s="4"/>
      <c r="J361" s="4"/>
    </row>
    <row r="362" spans="9:10" x14ac:dyDescent="0.2">
      <c r="I362" s="4"/>
      <c r="J362" s="4"/>
    </row>
    <row r="363" spans="9:10" x14ac:dyDescent="0.2">
      <c r="I363" s="4"/>
      <c r="J363" s="4"/>
    </row>
    <row r="364" spans="9:10" x14ac:dyDescent="0.2">
      <c r="I364" s="4"/>
      <c r="J364" s="4"/>
    </row>
    <row r="365" spans="9:10" x14ac:dyDescent="0.2">
      <c r="I365" s="4"/>
      <c r="J365" s="4"/>
    </row>
    <row r="366" spans="9:10" x14ac:dyDescent="0.2">
      <c r="I366" s="4"/>
      <c r="J366" s="4"/>
    </row>
    <row r="367" spans="9:10" x14ac:dyDescent="0.2">
      <c r="I367" s="4"/>
      <c r="J367" s="4"/>
    </row>
    <row r="368" spans="9:10" x14ac:dyDescent="0.2">
      <c r="I368" s="4"/>
      <c r="J368" s="4"/>
    </row>
    <row r="369" spans="9:10" x14ac:dyDescent="0.2">
      <c r="I369" s="4"/>
      <c r="J369" s="4"/>
    </row>
    <row r="370" spans="9:10" x14ac:dyDescent="0.2">
      <c r="I370" s="4"/>
      <c r="J370" s="4"/>
    </row>
    <row r="371" spans="9:10" x14ac:dyDescent="0.2">
      <c r="I371" s="4"/>
      <c r="J371" s="4"/>
    </row>
    <row r="372" spans="9:10" x14ac:dyDescent="0.2">
      <c r="I372" s="4"/>
      <c r="J372" s="4"/>
    </row>
    <row r="373" spans="9:10" x14ac:dyDescent="0.2">
      <c r="I373" s="4"/>
      <c r="J373" s="4"/>
    </row>
    <row r="374" spans="9:10" x14ac:dyDescent="0.2">
      <c r="I374" s="4"/>
      <c r="J374" s="4"/>
    </row>
    <row r="375" spans="9:10" x14ac:dyDescent="0.2">
      <c r="I375" s="4"/>
      <c r="J375" s="4"/>
    </row>
    <row r="376" spans="9:10" x14ac:dyDescent="0.2">
      <c r="I376" s="4"/>
      <c r="J376" s="4"/>
    </row>
    <row r="377" spans="9:10" x14ac:dyDescent="0.2">
      <c r="I377" s="4"/>
      <c r="J377" s="4"/>
    </row>
    <row r="378" spans="9:10" x14ac:dyDescent="0.2">
      <c r="I378" s="4"/>
      <c r="J378" s="4"/>
    </row>
    <row r="379" spans="9:10" x14ac:dyDescent="0.2">
      <c r="I379" s="4"/>
      <c r="J379" s="4"/>
    </row>
    <row r="380" spans="9:10" x14ac:dyDescent="0.2">
      <c r="I380" s="4"/>
      <c r="J380" s="4"/>
    </row>
    <row r="381" spans="9:10" x14ac:dyDescent="0.2">
      <c r="I381" s="4"/>
      <c r="J381" s="4"/>
    </row>
    <row r="382" spans="9:10" x14ac:dyDescent="0.2">
      <c r="I382" s="4"/>
      <c r="J382" s="4"/>
    </row>
    <row r="383" spans="9:10" x14ac:dyDescent="0.2">
      <c r="I383" s="4"/>
      <c r="J383" s="4"/>
    </row>
    <row r="384" spans="9:10" x14ac:dyDescent="0.2">
      <c r="I384" s="4"/>
      <c r="J384" s="4"/>
    </row>
    <row r="385" spans="9:10" x14ac:dyDescent="0.2">
      <c r="I385" s="4"/>
      <c r="J385" s="4"/>
    </row>
    <row r="386" spans="9:10" x14ac:dyDescent="0.2">
      <c r="I386" s="4"/>
      <c r="J386" s="4"/>
    </row>
    <row r="387" spans="9:10" x14ac:dyDescent="0.2">
      <c r="I387" s="4"/>
      <c r="J387" s="4"/>
    </row>
    <row r="388" spans="9:10" x14ac:dyDescent="0.2">
      <c r="I388" s="4"/>
      <c r="J388" s="4"/>
    </row>
    <row r="389" spans="9:10" x14ac:dyDescent="0.2">
      <c r="I389" s="4"/>
      <c r="J389" s="4"/>
    </row>
    <row r="390" spans="9:10" x14ac:dyDescent="0.2">
      <c r="I390" s="4"/>
      <c r="J390" s="4"/>
    </row>
    <row r="391" spans="9:10" x14ac:dyDescent="0.2">
      <c r="I391" s="4"/>
      <c r="J391" s="4"/>
    </row>
    <row r="392" spans="9:10" x14ac:dyDescent="0.2">
      <c r="I392" s="4"/>
      <c r="J392" s="4"/>
    </row>
    <row r="393" spans="9:10" x14ac:dyDescent="0.2">
      <c r="I393" s="4"/>
      <c r="J393" s="4"/>
    </row>
    <row r="394" spans="9:10" x14ac:dyDescent="0.2">
      <c r="I394" s="4"/>
      <c r="J394" s="4"/>
    </row>
    <row r="395" spans="9:10" x14ac:dyDescent="0.2">
      <c r="I395" s="4"/>
      <c r="J395" s="4"/>
    </row>
    <row r="396" spans="9:10" x14ac:dyDescent="0.2">
      <c r="I396" s="4"/>
      <c r="J396" s="4"/>
    </row>
    <row r="397" spans="9:10" x14ac:dyDescent="0.2">
      <c r="I397" s="4"/>
      <c r="J397" s="4"/>
    </row>
    <row r="398" spans="9:10" x14ac:dyDescent="0.2">
      <c r="I398" s="4"/>
      <c r="J398" s="4"/>
    </row>
    <row r="399" spans="9:10" x14ac:dyDescent="0.2">
      <c r="I399" s="4"/>
      <c r="J399" s="4"/>
    </row>
    <row r="400" spans="9:10" x14ac:dyDescent="0.2">
      <c r="I400" s="4"/>
      <c r="J400" s="4"/>
    </row>
    <row r="401" spans="9:10" x14ac:dyDescent="0.2">
      <c r="I401" s="4"/>
      <c r="J401" s="4"/>
    </row>
    <row r="402" spans="9:10" x14ac:dyDescent="0.2">
      <c r="I402" s="4"/>
      <c r="J402" s="4"/>
    </row>
    <row r="403" spans="9:10" x14ac:dyDescent="0.2">
      <c r="I403" s="4"/>
      <c r="J403" s="4"/>
    </row>
    <row r="404" spans="9:10" x14ac:dyDescent="0.2">
      <c r="I404" s="4"/>
      <c r="J404" s="4"/>
    </row>
    <row r="405" spans="9:10" x14ac:dyDescent="0.2">
      <c r="I405" s="4"/>
      <c r="J405" s="4"/>
    </row>
    <row r="406" spans="9:10" x14ac:dyDescent="0.2">
      <c r="I406" s="4"/>
      <c r="J406" s="4"/>
    </row>
    <row r="407" spans="9:10" x14ac:dyDescent="0.2">
      <c r="I407" s="4"/>
      <c r="J407" s="4"/>
    </row>
    <row r="408" spans="9:10" x14ac:dyDescent="0.2">
      <c r="I408" s="4"/>
      <c r="J408" s="4"/>
    </row>
    <row r="409" spans="9:10" x14ac:dyDescent="0.2">
      <c r="I409" s="4"/>
      <c r="J409" s="4"/>
    </row>
    <row r="410" spans="9:10" x14ac:dyDescent="0.2">
      <c r="I410" s="4"/>
      <c r="J410" s="4"/>
    </row>
    <row r="411" spans="9:10" x14ac:dyDescent="0.2">
      <c r="I411" s="4"/>
      <c r="J411" s="4"/>
    </row>
    <row r="412" spans="9:10" x14ac:dyDescent="0.2">
      <c r="I412" s="4"/>
      <c r="J412" s="4"/>
    </row>
    <row r="413" spans="9:10" x14ac:dyDescent="0.2">
      <c r="I413" s="4"/>
      <c r="J413" s="4"/>
    </row>
    <row r="414" spans="9:10" x14ac:dyDescent="0.2">
      <c r="I414" s="4"/>
      <c r="J414" s="4"/>
    </row>
    <row r="415" spans="9:10" x14ac:dyDescent="0.2">
      <c r="I415" s="4"/>
      <c r="J415" s="4"/>
    </row>
    <row r="416" spans="9:10" x14ac:dyDescent="0.2">
      <c r="I416" s="4"/>
      <c r="J416" s="4"/>
    </row>
    <row r="417" spans="9:10" x14ac:dyDescent="0.2">
      <c r="I417" s="4"/>
      <c r="J417" s="4"/>
    </row>
    <row r="418" spans="9:10" x14ac:dyDescent="0.2">
      <c r="I418" s="4"/>
      <c r="J418" s="4"/>
    </row>
    <row r="419" spans="9:10" x14ac:dyDescent="0.2">
      <c r="I419" s="4"/>
      <c r="J419" s="4"/>
    </row>
    <row r="420" spans="9:10" x14ac:dyDescent="0.2">
      <c r="I420" s="4"/>
      <c r="J420" s="4"/>
    </row>
    <row r="421" spans="9:10" x14ac:dyDescent="0.2">
      <c r="I421" s="4"/>
      <c r="J421" s="4"/>
    </row>
    <row r="422" spans="9:10" x14ac:dyDescent="0.2">
      <c r="I422" s="4"/>
      <c r="J422" s="4"/>
    </row>
    <row r="423" spans="9:10" x14ac:dyDescent="0.2">
      <c r="I423" s="4"/>
      <c r="J423" s="4"/>
    </row>
    <row r="424" spans="9:10" x14ac:dyDescent="0.2">
      <c r="I424" s="4"/>
      <c r="J424" s="4"/>
    </row>
    <row r="425" spans="9:10" x14ac:dyDescent="0.2">
      <c r="I425" s="4"/>
      <c r="J425" s="4"/>
    </row>
    <row r="426" spans="9:10" x14ac:dyDescent="0.2">
      <c r="I426" s="4"/>
      <c r="J426" s="4"/>
    </row>
    <row r="427" spans="9:10" x14ac:dyDescent="0.2">
      <c r="I427" s="4"/>
      <c r="J427" s="4"/>
    </row>
    <row r="428" spans="9:10" x14ac:dyDescent="0.2">
      <c r="I428" s="4"/>
      <c r="J428" s="4"/>
    </row>
    <row r="429" spans="9:10" x14ac:dyDescent="0.2">
      <c r="I429" s="4"/>
      <c r="J429" s="4"/>
    </row>
    <row r="430" spans="9:10" x14ac:dyDescent="0.2">
      <c r="I430" s="4"/>
      <c r="J430" s="4"/>
    </row>
    <row r="431" spans="9:10" x14ac:dyDescent="0.2">
      <c r="I431" s="4"/>
      <c r="J431" s="4"/>
    </row>
    <row r="432" spans="9:10" x14ac:dyDescent="0.2">
      <c r="I432" s="4"/>
      <c r="J432" s="4"/>
    </row>
    <row r="433" spans="9:10" x14ac:dyDescent="0.2">
      <c r="I433" s="4"/>
      <c r="J433" s="4"/>
    </row>
    <row r="434" spans="9:10" x14ac:dyDescent="0.2">
      <c r="I434" s="4"/>
      <c r="J434" s="4"/>
    </row>
    <row r="435" spans="9:10" x14ac:dyDescent="0.2">
      <c r="I435" s="4"/>
      <c r="J435" s="4"/>
    </row>
    <row r="436" spans="9:10" x14ac:dyDescent="0.2">
      <c r="I436" s="4"/>
      <c r="J436" s="4"/>
    </row>
    <row r="437" spans="9:10" x14ac:dyDescent="0.2">
      <c r="I437" s="4"/>
      <c r="J437" s="4"/>
    </row>
    <row r="438" spans="9:10" x14ac:dyDescent="0.2">
      <c r="I438" s="4"/>
      <c r="J438" s="4"/>
    </row>
    <row r="439" spans="9:10" x14ac:dyDescent="0.2">
      <c r="I439" s="4"/>
      <c r="J439" s="4"/>
    </row>
    <row r="440" spans="9:10" x14ac:dyDescent="0.2">
      <c r="I440" s="4"/>
      <c r="J440" s="4"/>
    </row>
    <row r="441" spans="9:10" x14ac:dyDescent="0.2">
      <c r="I441" s="4"/>
      <c r="J441" s="4"/>
    </row>
    <row r="442" spans="9:10" x14ac:dyDescent="0.2">
      <c r="I442" s="4"/>
      <c r="J442" s="4"/>
    </row>
    <row r="443" spans="9:10" x14ac:dyDescent="0.2">
      <c r="I443" s="4"/>
      <c r="J443" s="4"/>
    </row>
    <row r="444" spans="9:10" x14ac:dyDescent="0.2">
      <c r="I444" s="4"/>
      <c r="J444" s="4"/>
    </row>
    <row r="445" spans="9:10" x14ac:dyDescent="0.2">
      <c r="I445" s="4"/>
      <c r="J445" s="4"/>
    </row>
    <row r="446" spans="9:10" x14ac:dyDescent="0.2">
      <c r="I446" s="4"/>
      <c r="J446" s="4"/>
    </row>
    <row r="447" spans="9:10" x14ac:dyDescent="0.2">
      <c r="I447" s="4"/>
      <c r="J447" s="4"/>
    </row>
    <row r="448" spans="9:10" x14ac:dyDescent="0.2">
      <c r="I448" s="4"/>
      <c r="J448" s="4"/>
    </row>
    <row r="449" spans="9:10" x14ac:dyDescent="0.2">
      <c r="I449" s="4"/>
      <c r="J449" s="4"/>
    </row>
    <row r="450" spans="9:10" x14ac:dyDescent="0.2">
      <c r="I450" s="4"/>
      <c r="J450" s="4"/>
    </row>
    <row r="451" spans="9:10" x14ac:dyDescent="0.2">
      <c r="I451" s="4"/>
      <c r="J451" s="4"/>
    </row>
    <row r="452" spans="9:10" x14ac:dyDescent="0.2">
      <c r="I452" s="4"/>
      <c r="J452" s="4"/>
    </row>
    <row r="453" spans="9:10" x14ac:dyDescent="0.2">
      <c r="I453" s="4"/>
      <c r="J453" s="4"/>
    </row>
    <row r="454" spans="9:10" x14ac:dyDescent="0.2">
      <c r="I454" s="4"/>
      <c r="J454" s="4"/>
    </row>
    <row r="455" spans="9:10" x14ac:dyDescent="0.2">
      <c r="I455" s="4"/>
      <c r="J455" s="4"/>
    </row>
    <row r="456" spans="9:10" x14ac:dyDescent="0.2">
      <c r="I456" s="4"/>
      <c r="J456" s="4"/>
    </row>
    <row r="457" spans="9:10" x14ac:dyDescent="0.2">
      <c r="I457" s="4"/>
      <c r="J457" s="4"/>
    </row>
    <row r="458" spans="9:10" x14ac:dyDescent="0.2">
      <c r="I458" s="4"/>
      <c r="J458" s="4"/>
    </row>
    <row r="459" spans="9:10" x14ac:dyDescent="0.2">
      <c r="I459" s="4"/>
      <c r="J459" s="4"/>
    </row>
    <row r="460" spans="9:10" x14ac:dyDescent="0.2">
      <c r="I460" s="4"/>
      <c r="J460" s="4"/>
    </row>
    <row r="461" spans="9:10" x14ac:dyDescent="0.2">
      <c r="I461" s="4"/>
      <c r="J461" s="4"/>
    </row>
    <row r="462" spans="9:10" x14ac:dyDescent="0.2">
      <c r="I462" s="4"/>
      <c r="J462" s="4"/>
    </row>
    <row r="463" spans="9:10" x14ac:dyDescent="0.2">
      <c r="I463" s="4"/>
      <c r="J463" s="4"/>
    </row>
    <row r="464" spans="9:10" x14ac:dyDescent="0.2">
      <c r="I464" s="4"/>
      <c r="J464" s="4"/>
    </row>
    <row r="465" spans="9:10" x14ac:dyDescent="0.2">
      <c r="I465" s="4"/>
      <c r="J465" s="4"/>
    </row>
    <row r="466" spans="9:10" x14ac:dyDescent="0.2">
      <c r="I466" s="4"/>
      <c r="J466" s="4"/>
    </row>
    <row r="467" spans="9:10" x14ac:dyDescent="0.2">
      <c r="I467" s="4"/>
      <c r="J467" s="4"/>
    </row>
    <row r="468" spans="9:10" x14ac:dyDescent="0.2">
      <c r="I468" s="4"/>
      <c r="J468" s="4"/>
    </row>
    <row r="469" spans="9:10" x14ac:dyDescent="0.2">
      <c r="I469" s="4"/>
      <c r="J469" s="4"/>
    </row>
    <row r="470" spans="9:10" x14ac:dyDescent="0.2">
      <c r="I470" s="4"/>
      <c r="J470" s="4"/>
    </row>
    <row r="471" spans="9:10" x14ac:dyDescent="0.2">
      <c r="I471" s="4"/>
      <c r="J471" s="4"/>
    </row>
    <row r="472" spans="9:10" x14ac:dyDescent="0.2">
      <c r="I472" s="4"/>
      <c r="J472" s="4"/>
    </row>
    <row r="473" spans="9:10" x14ac:dyDescent="0.2">
      <c r="I473" s="4"/>
      <c r="J473" s="4"/>
    </row>
    <row r="474" spans="9:10" x14ac:dyDescent="0.2">
      <c r="I474" s="4"/>
      <c r="J474" s="4"/>
    </row>
    <row r="475" spans="9:10" x14ac:dyDescent="0.2">
      <c r="I475" s="4"/>
      <c r="J475" s="4"/>
    </row>
    <row r="476" spans="9:10" x14ac:dyDescent="0.2">
      <c r="I476" s="4"/>
      <c r="J476" s="4"/>
    </row>
    <row r="477" spans="9:10" x14ac:dyDescent="0.2">
      <c r="I477" s="4"/>
      <c r="J477" s="4"/>
    </row>
    <row r="478" spans="9:10" x14ac:dyDescent="0.2">
      <c r="I478" s="4"/>
      <c r="J478" s="4"/>
    </row>
    <row r="479" spans="9:10" x14ac:dyDescent="0.2">
      <c r="I479" s="4"/>
      <c r="J479" s="4"/>
    </row>
    <row r="480" spans="9:10" x14ac:dyDescent="0.2">
      <c r="I480" s="4"/>
      <c r="J480" s="4"/>
    </row>
    <row r="481" spans="9:10" x14ac:dyDescent="0.2">
      <c r="I481" s="4"/>
      <c r="J481" s="4"/>
    </row>
    <row r="482" spans="9:10" x14ac:dyDescent="0.2">
      <c r="I482" s="4"/>
      <c r="J482" s="4"/>
    </row>
    <row r="483" spans="9:10" x14ac:dyDescent="0.2">
      <c r="I483" s="4"/>
      <c r="J483" s="4"/>
    </row>
    <row r="484" spans="9:10" x14ac:dyDescent="0.2">
      <c r="I484" s="4"/>
      <c r="J484" s="4"/>
    </row>
    <row r="485" spans="9:10" x14ac:dyDescent="0.2">
      <c r="I485" s="4"/>
      <c r="J485" s="4"/>
    </row>
    <row r="486" spans="9:10" x14ac:dyDescent="0.2">
      <c r="I486" s="4"/>
      <c r="J486" s="4"/>
    </row>
    <row r="487" spans="9:10" x14ac:dyDescent="0.2">
      <c r="I487" s="4"/>
      <c r="J487" s="4"/>
    </row>
    <row r="488" spans="9:10" x14ac:dyDescent="0.2">
      <c r="I488" s="4"/>
      <c r="J488" s="4"/>
    </row>
    <row r="489" spans="9:10" x14ac:dyDescent="0.2">
      <c r="I489" s="4"/>
      <c r="J489" s="4"/>
    </row>
    <row r="490" spans="9:10" x14ac:dyDescent="0.2">
      <c r="I490" s="4"/>
      <c r="J490" s="4"/>
    </row>
    <row r="491" spans="9:10" x14ac:dyDescent="0.2">
      <c r="I491" s="4"/>
      <c r="J491" s="4"/>
    </row>
    <row r="492" spans="9:10" x14ac:dyDescent="0.2">
      <c r="I492" s="4"/>
      <c r="J492" s="4"/>
    </row>
    <row r="493" spans="9:10" x14ac:dyDescent="0.2">
      <c r="I493" s="4"/>
      <c r="J493" s="4"/>
    </row>
    <row r="494" spans="9:10" x14ac:dyDescent="0.2">
      <c r="I494" s="4"/>
      <c r="J494" s="4"/>
    </row>
    <row r="495" spans="9:10" x14ac:dyDescent="0.2">
      <c r="I495" s="4"/>
      <c r="J495" s="4"/>
    </row>
    <row r="496" spans="9:10" x14ac:dyDescent="0.2">
      <c r="I496" s="4"/>
      <c r="J496" s="4"/>
    </row>
    <row r="497" spans="9:10" x14ac:dyDescent="0.2">
      <c r="I497" s="4"/>
      <c r="J497" s="4"/>
    </row>
    <row r="498" spans="9:10" x14ac:dyDescent="0.2">
      <c r="I498" s="4"/>
      <c r="J498" s="4"/>
    </row>
    <row r="499" spans="9:10" x14ac:dyDescent="0.2">
      <c r="I499" s="4"/>
      <c r="J499" s="4"/>
    </row>
    <row r="500" spans="9:10" x14ac:dyDescent="0.2">
      <c r="I500" s="4"/>
      <c r="J500" s="4"/>
    </row>
    <row r="501" spans="9:10" x14ac:dyDescent="0.2">
      <c r="I501" s="4"/>
      <c r="J501" s="4"/>
    </row>
    <row r="502" spans="9:10" x14ac:dyDescent="0.2">
      <c r="I502" s="4"/>
      <c r="J502" s="4"/>
    </row>
    <row r="503" spans="9:10" x14ac:dyDescent="0.2">
      <c r="I503" s="4"/>
      <c r="J503" s="4"/>
    </row>
    <row r="504" spans="9:10" x14ac:dyDescent="0.2">
      <c r="I504" s="4"/>
      <c r="J504" s="4"/>
    </row>
    <row r="505" spans="9:10" x14ac:dyDescent="0.2">
      <c r="I505" s="4"/>
      <c r="J505" s="4"/>
    </row>
    <row r="506" spans="9:10" x14ac:dyDescent="0.2">
      <c r="I506" s="4"/>
      <c r="J506" s="4"/>
    </row>
    <row r="507" spans="9:10" x14ac:dyDescent="0.2">
      <c r="I507" s="4"/>
      <c r="J507" s="4"/>
    </row>
    <row r="508" spans="9:10" x14ac:dyDescent="0.2">
      <c r="I508" s="4"/>
      <c r="J508" s="4"/>
    </row>
    <row r="509" spans="9:10" x14ac:dyDescent="0.2">
      <c r="I509" s="4"/>
      <c r="J509" s="4"/>
    </row>
    <row r="510" spans="9:10" x14ac:dyDescent="0.2">
      <c r="I510" s="4"/>
      <c r="J510" s="4"/>
    </row>
    <row r="511" spans="9:10" x14ac:dyDescent="0.2">
      <c r="I511" s="4"/>
      <c r="J511" s="4"/>
    </row>
    <row r="512" spans="9:10" x14ac:dyDescent="0.2">
      <c r="I512" s="4"/>
      <c r="J512" s="4"/>
    </row>
    <row r="513" spans="9:10" x14ac:dyDescent="0.2">
      <c r="I513" s="4"/>
      <c r="J513" s="4"/>
    </row>
    <row r="514" spans="9:10" x14ac:dyDescent="0.2">
      <c r="I514" s="4"/>
      <c r="J514" s="4"/>
    </row>
    <row r="515" spans="9:10" x14ac:dyDescent="0.2">
      <c r="I515" s="4"/>
      <c r="J515" s="4"/>
    </row>
    <row r="516" spans="9:10" x14ac:dyDescent="0.2">
      <c r="I516" s="4"/>
      <c r="J516" s="4"/>
    </row>
    <row r="517" spans="9:10" x14ac:dyDescent="0.2">
      <c r="I517" s="4"/>
      <c r="J517" s="4"/>
    </row>
    <row r="518" spans="9:10" x14ac:dyDescent="0.2">
      <c r="I518" s="4"/>
      <c r="J518" s="4"/>
    </row>
    <row r="519" spans="9:10" x14ac:dyDescent="0.2">
      <c r="I519" s="4"/>
      <c r="J519" s="4"/>
    </row>
    <row r="520" spans="9:10" x14ac:dyDescent="0.2">
      <c r="I520" s="4"/>
      <c r="J520" s="4"/>
    </row>
    <row r="521" spans="9:10" x14ac:dyDescent="0.2">
      <c r="I521" s="4"/>
      <c r="J521" s="4"/>
    </row>
    <row r="522" spans="9:10" x14ac:dyDescent="0.2">
      <c r="I522" s="4"/>
      <c r="J522" s="4"/>
    </row>
    <row r="523" spans="9:10" x14ac:dyDescent="0.2">
      <c r="I523" s="4"/>
      <c r="J523" s="4"/>
    </row>
    <row r="524" spans="9:10" x14ac:dyDescent="0.2">
      <c r="I524" s="4"/>
      <c r="J524" s="4"/>
    </row>
    <row r="525" spans="9:10" x14ac:dyDescent="0.2">
      <c r="I525" s="4"/>
      <c r="J525" s="4"/>
    </row>
    <row r="526" spans="9:10" x14ac:dyDescent="0.2">
      <c r="I526" s="4"/>
      <c r="J526" s="4"/>
    </row>
    <row r="527" spans="9:10" x14ac:dyDescent="0.2">
      <c r="I527" s="4"/>
      <c r="J527" s="4"/>
    </row>
    <row r="528" spans="9:10" x14ac:dyDescent="0.2">
      <c r="I528" s="4"/>
      <c r="J528" s="4"/>
    </row>
    <row r="529" spans="9:10" x14ac:dyDescent="0.2">
      <c r="I529" s="4"/>
      <c r="J529" s="4"/>
    </row>
    <row r="530" spans="9:10" x14ac:dyDescent="0.2">
      <c r="I530" s="4"/>
      <c r="J530" s="4"/>
    </row>
    <row r="531" spans="9:10" x14ac:dyDescent="0.2">
      <c r="I531" s="4"/>
      <c r="J531" s="4"/>
    </row>
    <row r="532" spans="9:10" x14ac:dyDescent="0.2">
      <c r="I532" s="4"/>
      <c r="J532" s="4"/>
    </row>
    <row r="533" spans="9:10" x14ac:dyDescent="0.2">
      <c r="I533" s="4"/>
      <c r="J533" s="4"/>
    </row>
    <row r="534" spans="9:10" x14ac:dyDescent="0.2">
      <c r="I534" s="4"/>
      <c r="J534" s="4"/>
    </row>
    <row r="535" spans="9:10" x14ac:dyDescent="0.2">
      <c r="I535" s="4"/>
      <c r="J535" s="4"/>
    </row>
    <row r="536" spans="9:10" x14ac:dyDescent="0.2">
      <c r="I536" s="4"/>
      <c r="J536" s="4"/>
    </row>
    <row r="537" spans="9:10" x14ac:dyDescent="0.2">
      <c r="I537" s="4"/>
      <c r="J537" s="4"/>
    </row>
    <row r="538" spans="9:10" x14ac:dyDescent="0.2">
      <c r="I538" s="4"/>
      <c r="J538" s="4"/>
    </row>
    <row r="539" spans="9:10" x14ac:dyDescent="0.2">
      <c r="I539" s="4"/>
      <c r="J539" s="4"/>
    </row>
    <row r="540" spans="9:10" x14ac:dyDescent="0.2">
      <c r="I540" s="4"/>
      <c r="J540" s="4"/>
    </row>
    <row r="541" spans="9:10" x14ac:dyDescent="0.2">
      <c r="I541" s="4"/>
      <c r="J541" s="4"/>
    </row>
    <row r="542" spans="9:10" x14ac:dyDescent="0.2">
      <c r="I542" s="4"/>
      <c r="J542" s="4"/>
    </row>
    <row r="543" spans="9:10" x14ac:dyDescent="0.2">
      <c r="I543" s="4"/>
      <c r="J543" s="4"/>
    </row>
    <row r="544" spans="9:10" x14ac:dyDescent="0.2">
      <c r="I544" s="4"/>
      <c r="J544" s="4"/>
    </row>
    <row r="545" spans="9:10" x14ac:dyDescent="0.2">
      <c r="I545" s="4"/>
      <c r="J545" s="4"/>
    </row>
    <row r="546" spans="9:10" x14ac:dyDescent="0.2">
      <c r="I546" s="4"/>
      <c r="J546" s="4"/>
    </row>
    <row r="547" spans="9:10" x14ac:dyDescent="0.2">
      <c r="I547" s="4"/>
      <c r="J547" s="4"/>
    </row>
    <row r="548" spans="9:10" x14ac:dyDescent="0.2">
      <c r="I548" s="4"/>
      <c r="J548" s="4"/>
    </row>
    <row r="549" spans="9:10" x14ac:dyDescent="0.2">
      <c r="I549" s="4"/>
      <c r="J549" s="4"/>
    </row>
    <row r="550" spans="9:10" x14ac:dyDescent="0.2">
      <c r="I550" s="4"/>
      <c r="J550" s="4"/>
    </row>
    <row r="551" spans="9:10" x14ac:dyDescent="0.2">
      <c r="I551" s="4"/>
      <c r="J551" s="4"/>
    </row>
    <row r="552" spans="9:10" x14ac:dyDescent="0.2">
      <c r="I552" s="4"/>
      <c r="J552" s="4"/>
    </row>
    <row r="553" spans="9:10" x14ac:dyDescent="0.2">
      <c r="I553" s="4"/>
      <c r="J553" s="4"/>
    </row>
    <row r="554" spans="9:10" x14ac:dyDescent="0.2">
      <c r="I554" s="4"/>
      <c r="J554" s="4"/>
    </row>
    <row r="555" spans="9:10" x14ac:dyDescent="0.2">
      <c r="I555" s="4"/>
      <c r="J555" s="4"/>
    </row>
    <row r="556" spans="9:10" x14ac:dyDescent="0.2">
      <c r="I556" s="4"/>
      <c r="J556" s="4"/>
    </row>
    <row r="557" spans="9:10" x14ac:dyDescent="0.2">
      <c r="I557" s="4"/>
      <c r="J557" s="4"/>
    </row>
    <row r="558" spans="9:10" x14ac:dyDescent="0.2">
      <c r="I558" s="4"/>
      <c r="J558" s="4"/>
    </row>
    <row r="559" spans="9:10" x14ac:dyDescent="0.2">
      <c r="I559" s="4"/>
      <c r="J559" s="4"/>
    </row>
    <row r="560" spans="9:10" x14ac:dyDescent="0.2">
      <c r="I560" s="4"/>
      <c r="J560" s="4"/>
    </row>
    <row r="561" spans="9:10" x14ac:dyDescent="0.2">
      <c r="I561" s="4"/>
      <c r="J561" s="4"/>
    </row>
    <row r="562" spans="9:10" x14ac:dyDescent="0.2">
      <c r="I562" s="4"/>
      <c r="J562" s="4"/>
    </row>
    <row r="563" spans="9:10" x14ac:dyDescent="0.2">
      <c r="I563" s="4"/>
      <c r="J563" s="4"/>
    </row>
    <row r="564" spans="9:10" x14ac:dyDescent="0.2">
      <c r="I564" s="4"/>
      <c r="J564" s="4"/>
    </row>
    <row r="565" spans="9:10" x14ac:dyDescent="0.2">
      <c r="I565" s="4"/>
      <c r="J565" s="4"/>
    </row>
    <row r="566" spans="9:10" x14ac:dyDescent="0.2">
      <c r="I566" s="4"/>
      <c r="J566" s="4"/>
    </row>
    <row r="567" spans="9:10" x14ac:dyDescent="0.2">
      <c r="I567" s="4"/>
      <c r="J567" s="4"/>
    </row>
    <row r="568" spans="9:10" x14ac:dyDescent="0.2">
      <c r="I568" s="4"/>
      <c r="J568" s="4"/>
    </row>
    <row r="569" spans="9:10" x14ac:dyDescent="0.2">
      <c r="I569" s="4"/>
      <c r="J569" s="4"/>
    </row>
    <row r="570" spans="9:10" x14ac:dyDescent="0.2">
      <c r="I570" s="4"/>
      <c r="J570" s="4"/>
    </row>
    <row r="571" spans="9:10" x14ac:dyDescent="0.2">
      <c r="I571" s="4"/>
      <c r="J571" s="4"/>
    </row>
    <row r="572" spans="9:10" x14ac:dyDescent="0.2">
      <c r="I572" s="4"/>
      <c r="J572" s="4"/>
    </row>
    <row r="573" spans="9:10" x14ac:dyDescent="0.2">
      <c r="I573" s="4"/>
      <c r="J573" s="4"/>
    </row>
    <row r="574" spans="9:10" x14ac:dyDescent="0.2">
      <c r="I574" s="4"/>
      <c r="J574" s="4"/>
    </row>
    <row r="575" spans="9:10" x14ac:dyDescent="0.2">
      <c r="I575" s="4"/>
      <c r="J575" s="4"/>
    </row>
    <row r="576" spans="9:10" x14ac:dyDescent="0.2">
      <c r="I576" s="4"/>
      <c r="J576" s="4"/>
    </row>
    <row r="577" spans="9:10" x14ac:dyDescent="0.2">
      <c r="I577" s="4"/>
      <c r="J577" s="4"/>
    </row>
    <row r="578" spans="9:10" x14ac:dyDescent="0.2">
      <c r="I578" s="4"/>
      <c r="J578" s="4"/>
    </row>
    <row r="579" spans="9:10" x14ac:dyDescent="0.2">
      <c r="I579" s="4"/>
      <c r="J579" s="4"/>
    </row>
    <row r="580" spans="9:10" x14ac:dyDescent="0.2">
      <c r="I580" s="4"/>
      <c r="J580" s="4"/>
    </row>
    <row r="581" spans="9:10" x14ac:dyDescent="0.2">
      <c r="I581" s="4"/>
      <c r="J581" s="4"/>
    </row>
    <row r="582" spans="9:10" x14ac:dyDescent="0.2">
      <c r="I582" s="4"/>
      <c r="J582" s="4"/>
    </row>
    <row r="583" spans="9:10" x14ac:dyDescent="0.2">
      <c r="I583" s="4"/>
      <c r="J583" s="4"/>
    </row>
    <row r="584" spans="9:10" x14ac:dyDescent="0.2">
      <c r="I584" s="4"/>
      <c r="J584" s="4"/>
    </row>
    <row r="585" spans="9:10" x14ac:dyDescent="0.2">
      <c r="I585" s="4"/>
      <c r="J585" s="4"/>
    </row>
    <row r="586" spans="9:10" x14ac:dyDescent="0.2">
      <c r="I586" s="4"/>
      <c r="J586" s="4"/>
    </row>
    <row r="587" spans="9:10" x14ac:dyDescent="0.2">
      <c r="I587" s="4"/>
      <c r="J587" s="4"/>
    </row>
    <row r="588" spans="9:10" x14ac:dyDescent="0.2">
      <c r="I588" s="4"/>
      <c r="J588" s="4"/>
    </row>
    <row r="589" spans="9:10" x14ac:dyDescent="0.2">
      <c r="I589" s="4"/>
      <c r="J589" s="4"/>
    </row>
    <row r="590" spans="9:10" x14ac:dyDescent="0.2">
      <c r="I590" s="4"/>
      <c r="J590" s="4"/>
    </row>
    <row r="591" spans="9:10" x14ac:dyDescent="0.2">
      <c r="I591" s="4"/>
      <c r="J591" s="4"/>
    </row>
    <row r="592" spans="9:10" x14ac:dyDescent="0.2">
      <c r="I592" s="4"/>
      <c r="J592" s="4"/>
    </row>
    <row r="593" spans="9:10" x14ac:dyDescent="0.2">
      <c r="I593" s="4"/>
      <c r="J593" s="4"/>
    </row>
    <row r="594" spans="9:10" x14ac:dyDescent="0.2">
      <c r="I594" s="4"/>
      <c r="J594" s="4"/>
    </row>
    <row r="595" spans="9:10" x14ac:dyDescent="0.2">
      <c r="I595" s="4"/>
      <c r="J595" s="4"/>
    </row>
    <row r="596" spans="9:10" x14ac:dyDescent="0.2">
      <c r="I596" s="4"/>
      <c r="J596" s="4"/>
    </row>
    <row r="597" spans="9:10" x14ac:dyDescent="0.2">
      <c r="I597" s="4"/>
      <c r="J597" s="4"/>
    </row>
    <row r="598" spans="9:10" x14ac:dyDescent="0.2">
      <c r="I598" s="4"/>
      <c r="J598" s="4"/>
    </row>
    <row r="599" spans="9:10" x14ac:dyDescent="0.2">
      <c r="I599" s="4"/>
      <c r="J599" s="4"/>
    </row>
    <row r="600" spans="9:10" x14ac:dyDescent="0.2">
      <c r="I600" s="4"/>
      <c r="J600" s="4"/>
    </row>
    <row r="601" spans="9:10" x14ac:dyDescent="0.2">
      <c r="I601" s="4"/>
      <c r="J601" s="4"/>
    </row>
    <row r="602" spans="9:10" x14ac:dyDescent="0.2">
      <c r="I602" s="4"/>
      <c r="J602" s="4"/>
    </row>
    <row r="603" spans="9:10" x14ac:dyDescent="0.2">
      <c r="I603" s="4"/>
      <c r="J603" s="4"/>
    </row>
    <row r="604" spans="9:10" x14ac:dyDescent="0.2">
      <c r="I604" s="4"/>
      <c r="J604" s="4"/>
    </row>
    <row r="605" spans="9:10" x14ac:dyDescent="0.2">
      <c r="I605" s="4"/>
      <c r="J605" s="4"/>
    </row>
    <row r="606" spans="9:10" x14ac:dyDescent="0.2">
      <c r="I606" s="4"/>
      <c r="J606" s="4"/>
    </row>
    <row r="607" spans="9:10" x14ac:dyDescent="0.2">
      <c r="I607" s="4"/>
      <c r="J607" s="4"/>
    </row>
    <row r="608" spans="9:10" x14ac:dyDescent="0.2">
      <c r="I608" s="4"/>
      <c r="J608" s="4"/>
    </row>
    <row r="609" spans="9:10" x14ac:dyDescent="0.2">
      <c r="I609" s="4"/>
      <c r="J609" s="4"/>
    </row>
    <row r="610" spans="9:10" x14ac:dyDescent="0.2">
      <c r="I610" s="4"/>
      <c r="J610" s="4"/>
    </row>
    <row r="611" spans="9:10" x14ac:dyDescent="0.2">
      <c r="I611" s="4"/>
      <c r="J611" s="4"/>
    </row>
    <row r="612" spans="9:10" x14ac:dyDescent="0.2">
      <c r="I612" s="4"/>
      <c r="J612" s="4"/>
    </row>
    <row r="613" spans="9:10" x14ac:dyDescent="0.2">
      <c r="I613" s="4"/>
      <c r="J613" s="4"/>
    </row>
    <row r="614" spans="9:10" x14ac:dyDescent="0.2">
      <c r="I614" s="4"/>
      <c r="J614" s="4"/>
    </row>
    <row r="615" spans="9:10" x14ac:dyDescent="0.2">
      <c r="I615" s="4"/>
      <c r="J615" s="4"/>
    </row>
    <row r="616" spans="9:10" x14ac:dyDescent="0.2">
      <c r="I616" s="4"/>
      <c r="J616" s="4"/>
    </row>
    <row r="617" spans="9:10" x14ac:dyDescent="0.2">
      <c r="I617" s="4"/>
      <c r="J617" s="4"/>
    </row>
    <row r="618" spans="9:10" x14ac:dyDescent="0.2">
      <c r="I618" s="4"/>
      <c r="J618" s="4"/>
    </row>
    <row r="619" spans="9:10" x14ac:dyDescent="0.2">
      <c r="I619" s="4"/>
      <c r="J619" s="4"/>
    </row>
    <row r="620" spans="9:10" x14ac:dyDescent="0.2">
      <c r="I620" s="4"/>
      <c r="J620" s="4"/>
    </row>
    <row r="621" spans="9:10" x14ac:dyDescent="0.2">
      <c r="I621" s="4"/>
      <c r="J621" s="4"/>
    </row>
  </sheetData>
  <sheetProtection algorithmName="SHA-512" hashValue="7iyiMMZaCWdAVjyveI5BFhQL6rgg4M5pofZU3GiQ1edYS0/csDiN2Mt9hf/iNKeGDzFYGsE//rcmoLL088gDlQ==" saltValue="2qq3a9TdXTo6lRst6uzmVQ==" spinCount="100000" sheet="1" objects="1" scenarios="1"/>
  <mergeCells count="80">
    <mergeCell ref="D39:F39"/>
    <mergeCell ref="E56:G56"/>
    <mergeCell ref="G11:H11"/>
    <mergeCell ref="G12:H13"/>
    <mergeCell ref="E11:F11"/>
    <mergeCell ref="E12:F13"/>
    <mergeCell ref="A33:F35"/>
    <mergeCell ref="H46:J59"/>
    <mergeCell ref="F45:G46"/>
    <mergeCell ref="F47:G49"/>
    <mergeCell ref="G40:H43"/>
    <mergeCell ref="I19:J19"/>
    <mergeCell ref="A16:F16"/>
    <mergeCell ref="A19:F19"/>
    <mergeCell ref="A57:G59"/>
    <mergeCell ref="A51:C52"/>
    <mergeCell ref="A54:C55"/>
    <mergeCell ref="A53:C53"/>
    <mergeCell ref="A56:C56"/>
    <mergeCell ref="E51:G52"/>
    <mergeCell ref="E54:G55"/>
    <mergeCell ref="D51:D53"/>
    <mergeCell ref="D54:D56"/>
    <mergeCell ref="E53:G53"/>
    <mergeCell ref="A15:F15"/>
    <mergeCell ref="A5:D10"/>
    <mergeCell ref="I9:J10"/>
    <mergeCell ref="G10:H10"/>
    <mergeCell ref="E10:F10"/>
    <mergeCell ref="G9:H9"/>
    <mergeCell ref="E9:F9"/>
    <mergeCell ref="I12:J13"/>
    <mergeCell ref="I29:J29"/>
    <mergeCell ref="I30:J30"/>
    <mergeCell ref="A11:D11"/>
    <mergeCell ref="A27:F27"/>
    <mergeCell ref="A28:F28"/>
    <mergeCell ref="A26:F26"/>
    <mergeCell ref="A29:F29"/>
    <mergeCell ref="I15:J15"/>
    <mergeCell ref="I28:J28"/>
    <mergeCell ref="A18:F18"/>
    <mergeCell ref="I18:J18"/>
    <mergeCell ref="A21:B21"/>
    <mergeCell ref="I27:J27"/>
    <mergeCell ref="I16:J16"/>
    <mergeCell ref="I17:J17"/>
    <mergeCell ref="A14:J14"/>
    <mergeCell ref="A1:A3"/>
    <mergeCell ref="I11:J11"/>
    <mergeCell ref="B1:J3"/>
    <mergeCell ref="I25:J25"/>
    <mergeCell ref="I26:J26"/>
    <mergeCell ref="I4:J4"/>
    <mergeCell ref="A4:D4"/>
    <mergeCell ref="I6:J6"/>
    <mergeCell ref="E5:H7"/>
    <mergeCell ref="I7:J7"/>
    <mergeCell ref="I5:J5"/>
    <mergeCell ref="E4:H4"/>
    <mergeCell ref="I8:J8"/>
    <mergeCell ref="A12:D13"/>
    <mergeCell ref="E8:H8"/>
    <mergeCell ref="A17:F17"/>
    <mergeCell ref="D45:E46"/>
    <mergeCell ref="D47:E49"/>
    <mergeCell ref="G32:J33"/>
    <mergeCell ref="G37:H39"/>
    <mergeCell ref="G35:H35"/>
    <mergeCell ref="I40:J43"/>
    <mergeCell ref="A41:F41"/>
    <mergeCell ref="A39:C39"/>
    <mergeCell ref="D36:F38"/>
    <mergeCell ref="A45:C48"/>
    <mergeCell ref="A36:C38"/>
    <mergeCell ref="G36:H36"/>
    <mergeCell ref="A42:F44"/>
    <mergeCell ref="A32:F32"/>
    <mergeCell ref="I37:I39"/>
    <mergeCell ref="J37:J39"/>
  </mergeCells>
  <phoneticPr fontId="8" type="noConversion"/>
  <dataValidations count="1">
    <dataValidation type="decimal" operator="lessThan" allowBlank="1" showInputMessage="1" showErrorMessage="1" error="Must Enter Negative Value" prompt="Enter negative values" sqref="J35:J36" xr:uid="{00000000-0002-0000-0000-000000000000}">
      <formula1>0</formula1>
    </dataValidation>
  </dataValidations>
  <printOptions horizontalCentered="1" verticalCentered="1"/>
  <pageMargins left="0.5" right="0.5" top="0.5" bottom="0.5" header="0" footer="0"/>
  <pageSetup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
  <sheetViews>
    <sheetView view="pageLayout" zoomScaleNormal="100" zoomScaleSheetLayoutView="100" workbookViewId="0">
      <selection activeCell="A11" sqref="A11"/>
    </sheetView>
  </sheetViews>
  <sheetFormatPr defaultColWidth="9.140625" defaultRowHeight="11.25" x14ac:dyDescent="0.2"/>
  <cols>
    <col min="1" max="1" width="12.7109375" style="61" customWidth="1"/>
    <col min="2" max="2" width="26.5703125" style="61" customWidth="1"/>
    <col min="3" max="3" width="12.7109375" style="61" customWidth="1"/>
    <col min="4" max="4" width="12.7109375" style="136" customWidth="1"/>
    <col min="5" max="7" width="12.7109375" style="61" customWidth="1"/>
    <col min="8" max="8" width="6.7109375" style="143" customWidth="1"/>
    <col min="9" max="10" width="12.7109375" style="61" customWidth="1"/>
    <col min="11" max="16384" width="9.140625" style="61"/>
  </cols>
  <sheetData>
    <row r="1" spans="1:10" ht="12" thickTop="1" x14ac:dyDescent="0.2">
      <c r="A1" s="59" t="s">
        <v>32</v>
      </c>
      <c r="B1" s="100" t="str">
        <f>'Payment Application'!I5</f>
        <v>01-107-06B-11</v>
      </c>
      <c r="C1" s="113"/>
      <c r="D1" s="130"/>
      <c r="E1" s="114"/>
      <c r="F1" s="115"/>
      <c r="G1" s="369" t="s">
        <v>33</v>
      </c>
      <c r="H1" s="370"/>
      <c r="I1" s="60">
        <f>'Payment Application'!E12-1</f>
        <v>-1</v>
      </c>
      <c r="J1" s="116"/>
    </row>
    <row r="2" spans="1:10" x14ac:dyDescent="0.2">
      <c r="A2" s="62" t="s">
        <v>34</v>
      </c>
      <c r="B2" s="101" t="str">
        <f>'Payment Application'!I7</f>
        <v>F.01003807</v>
      </c>
      <c r="C2" s="117"/>
      <c r="D2" s="131"/>
      <c r="E2" s="117"/>
      <c r="F2" s="117"/>
      <c r="G2" s="371" t="s">
        <v>35</v>
      </c>
      <c r="H2" s="372"/>
      <c r="I2" s="63"/>
      <c r="J2" s="118"/>
    </row>
    <row r="3" spans="1:10" x14ac:dyDescent="0.2">
      <c r="A3" s="62" t="s">
        <v>36</v>
      </c>
      <c r="B3" s="64">
        <f>'Payment Application'!I9</f>
        <v>4400021072</v>
      </c>
      <c r="C3" s="117"/>
      <c r="D3" s="131"/>
      <c r="E3" s="117"/>
      <c r="F3" s="117"/>
      <c r="G3" s="373" t="s">
        <v>37</v>
      </c>
      <c r="H3" s="374"/>
      <c r="I3" s="65" t="s">
        <v>52</v>
      </c>
      <c r="J3" s="66" t="s">
        <v>53</v>
      </c>
    </row>
    <row r="4" spans="1:10" x14ac:dyDescent="0.2">
      <c r="A4" s="62" t="s">
        <v>54</v>
      </c>
      <c r="B4" s="64">
        <f>'Payment Application'!I12</f>
        <v>0</v>
      </c>
      <c r="C4" s="117"/>
      <c r="D4" s="131"/>
      <c r="E4" s="117"/>
      <c r="F4" s="117"/>
      <c r="G4" s="119"/>
      <c r="H4" s="138"/>
      <c r="I4" s="102"/>
      <c r="J4" s="103"/>
    </row>
    <row r="5" spans="1:10" ht="6.75" customHeight="1" thickBot="1" x14ac:dyDescent="0.25">
      <c r="A5" s="67"/>
      <c r="B5" s="68"/>
      <c r="C5" s="120"/>
      <c r="D5" s="131"/>
      <c r="E5" s="117"/>
      <c r="F5" s="117"/>
      <c r="G5" s="120"/>
      <c r="H5" s="139"/>
      <c r="I5" s="121"/>
      <c r="J5" s="122"/>
    </row>
    <row r="6" spans="1:10" ht="12" thickTop="1" x14ac:dyDescent="0.2">
      <c r="A6" s="69" t="s">
        <v>38</v>
      </c>
      <c r="B6" s="70" t="s">
        <v>39</v>
      </c>
      <c r="C6" s="104" t="s">
        <v>40</v>
      </c>
      <c r="D6" s="132" t="s">
        <v>41</v>
      </c>
      <c r="E6" s="104" t="s">
        <v>42</v>
      </c>
      <c r="F6" s="104" t="s">
        <v>43</v>
      </c>
      <c r="G6" s="375" t="s">
        <v>44</v>
      </c>
      <c r="H6" s="375"/>
      <c r="I6" s="104" t="s">
        <v>45</v>
      </c>
      <c r="J6" s="71" t="s">
        <v>46</v>
      </c>
    </row>
    <row r="7" spans="1:10" ht="12.75" customHeight="1" x14ac:dyDescent="0.2">
      <c r="A7" s="72" t="s">
        <v>47</v>
      </c>
      <c r="B7" s="73" t="s">
        <v>51</v>
      </c>
      <c r="C7" s="73" t="s">
        <v>69</v>
      </c>
      <c r="D7" s="376" t="s">
        <v>48</v>
      </c>
      <c r="E7" s="376"/>
      <c r="F7" s="73" t="s">
        <v>74</v>
      </c>
      <c r="G7" s="73" t="s">
        <v>26</v>
      </c>
      <c r="H7" s="140" t="s">
        <v>81</v>
      </c>
      <c r="I7" s="73" t="s">
        <v>83</v>
      </c>
      <c r="J7" s="74" t="s">
        <v>86</v>
      </c>
    </row>
    <row r="8" spans="1:10" ht="12.75" customHeight="1" x14ac:dyDescent="0.2">
      <c r="A8" s="75"/>
      <c r="B8" s="76"/>
      <c r="C8" s="76" t="s">
        <v>70</v>
      </c>
      <c r="D8" s="133" t="s">
        <v>71</v>
      </c>
      <c r="E8" s="73" t="s">
        <v>49</v>
      </c>
      <c r="F8" s="76" t="s">
        <v>75</v>
      </c>
      <c r="G8" s="76" t="s">
        <v>78</v>
      </c>
      <c r="H8" s="141" t="s">
        <v>82</v>
      </c>
      <c r="I8" s="76" t="s">
        <v>84</v>
      </c>
      <c r="J8" s="77" t="s">
        <v>87</v>
      </c>
    </row>
    <row r="9" spans="1:10" x14ac:dyDescent="0.2">
      <c r="A9" s="75"/>
      <c r="B9" s="76"/>
      <c r="C9" s="76"/>
      <c r="D9" s="134" t="s">
        <v>72</v>
      </c>
      <c r="E9" s="76"/>
      <c r="F9" s="76" t="s">
        <v>76</v>
      </c>
      <c r="G9" s="76" t="s">
        <v>79</v>
      </c>
      <c r="H9" s="141"/>
      <c r="I9" s="76" t="s">
        <v>85</v>
      </c>
      <c r="J9" s="77" t="s">
        <v>88</v>
      </c>
    </row>
    <row r="10" spans="1:10" ht="24.75" customHeight="1" x14ac:dyDescent="0.2">
      <c r="A10" s="78" t="s">
        <v>38</v>
      </c>
      <c r="B10" s="78" t="s">
        <v>39</v>
      </c>
      <c r="C10" s="78" t="s">
        <v>40</v>
      </c>
      <c r="D10" s="135" t="s">
        <v>73</v>
      </c>
      <c r="E10" s="78" t="s">
        <v>42</v>
      </c>
      <c r="F10" s="79" t="s">
        <v>77</v>
      </c>
      <c r="G10" s="79" t="s">
        <v>80</v>
      </c>
      <c r="H10" s="142" t="s">
        <v>81</v>
      </c>
      <c r="I10" s="78" t="s">
        <v>45</v>
      </c>
      <c r="J10" s="78" t="s">
        <v>46</v>
      </c>
    </row>
    <row r="11" spans="1:10" x14ac:dyDescent="0.2">
      <c r="A11" s="53"/>
      <c r="B11" s="54"/>
      <c r="C11" s="55"/>
      <c r="D11" s="137"/>
      <c r="E11" s="55"/>
      <c r="F11" s="55"/>
      <c r="G11" s="82">
        <f>Table2[[#This Row],[(D+E)]]+Table2[[#This Row],[E]]+Table2[[#This Row],[(NOT IN D OR E)]]</f>
        <v>0</v>
      </c>
      <c r="H11" s="83" t="str">
        <f t="shared" ref="H11:H39" si="0">IFERROR(G11/C11,"")</f>
        <v/>
      </c>
      <c r="I11" s="82">
        <f t="shared" ref="I11:I35" si="1">C11-G11</f>
        <v>0</v>
      </c>
      <c r="J11" s="82">
        <f>Table2[[#This Row],[TO DATE (D+E+F)]]*'Payment Application'!$D$21</f>
        <v>0</v>
      </c>
    </row>
    <row r="12" spans="1:10" x14ac:dyDescent="0.2">
      <c r="A12" s="56"/>
      <c r="B12" s="57"/>
      <c r="C12" s="55"/>
      <c r="D12" s="137"/>
      <c r="E12" s="106"/>
      <c r="F12" s="106"/>
      <c r="G12" s="105">
        <f>Table2[[#This Row],[(D+E)]]+Table2[[#This Row],[E]]+Table2[[#This Row],[(NOT IN D OR E)]]</f>
        <v>0</v>
      </c>
      <c r="H12" s="107" t="str">
        <f t="shared" si="0"/>
        <v/>
      </c>
      <c r="I12" s="82">
        <f t="shared" si="1"/>
        <v>0</v>
      </c>
      <c r="J12" s="82">
        <f>Table2[[#This Row],[TO DATE (D+E+F)]]*'Payment Application'!$D$21</f>
        <v>0</v>
      </c>
    </row>
    <row r="13" spans="1:10" x14ac:dyDescent="0.2">
      <c r="A13" s="56"/>
      <c r="B13" s="57"/>
      <c r="C13" s="55"/>
      <c r="D13" s="137"/>
      <c r="E13" s="106"/>
      <c r="F13" s="106"/>
      <c r="G13" s="105">
        <f>Table2[[#This Row],[(D+E)]]+Table2[[#This Row],[E]]+Table2[[#This Row],[(NOT IN D OR E)]]</f>
        <v>0</v>
      </c>
      <c r="H13" s="107" t="str">
        <f t="shared" si="0"/>
        <v/>
      </c>
      <c r="I13" s="82">
        <f t="shared" si="1"/>
        <v>0</v>
      </c>
      <c r="J13" s="82">
        <f>Table2[[#This Row],[TO DATE (D+E+F)]]*'Payment Application'!$D$21</f>
        <v>0</v>
      </c>
    </row>
    <row r="14" spans="1:10" x14ac:dyDescent="0.2">
      <c r="A14" s="53"/>
      <c r="B14" s="57"/>
      <c r="C14" s="55"/>
      <c r="D14" s="137"/>
      <c r="E14" s="106"/>
      <c r="F14" s="106"/>
      <c r="G14" s="105">
        <f>Table2[[#This Row],[(D+E)]]+Table2[[#This Row],[E]]+Table2[[#This Row],[(NOT IN D OR E)]]</f>
        <v>0</v>
      </c>
      <c r="H14" s="107" t="str">
        <f t="shared" si="0"/>
        <v/>
      </c>
      <c r="I14" s="82">
        <f t="shared" si="1"/>
        <v>0</v>
      </c>
      <c r="J14" s="82">
        <f>Table2[[#This Row],[TO DATE (D+E+F)]]*'Payment Application'!$D$21</f>
        <v>0</v>
      </c>
    </row>
    <row r="15" spans="1:10" x14ac:dyDescent="0.2">
      <c r="A15" s="56"/>
      <c r="B15" s="57"/>
      <c r="C15" s="55"/>
      <c r="D15" s="137"/>
      <c r="E15" s="106"/>
      <c r="F15" s="106"/>
      <c r="G15" s="105">
        <f>Table2[[#This Row],[(D+E)]]+Table2[[#This Row],[E]]+Table2[[#This Row],[(NOT IN D OR E)]]</f>
        <v>0</v>
      </c>
      <c r="H15" s="107" t="str">
        <f t="shared" si="0"/>
        <v/>
      </c>
      <c r="I15" s="82">
        <f t="shared" si="1"/>
        <v>0</v>
      </c>
      <c r="J15" s="82">
        <f>Table2[[#This Row],[TO DATE (D+E+F)]]*'Payment Application'!$D$21</f>
        <v>0</v>
      </c>
    </row>
    <row r="16" spans="1:10" x14ac:dyDescent="0.2">
      <c r="A16" s="56"/>
      <c r="B16" s="57"/>
      <c r="C16" s="55"/>
      <c r="D16" s="137"/>
      <c r="E16" s="106"/>
      <c r="F16" s="106"/>
      <c r="G16" s="105">
        <f>Table2[[#This Row],[(D+E)]]+Table2[[#This Row],[E]]+Table2[[#This Row],[(NOT IN D OR E)]]</f>
        <v>0</v>
      </c>
      <c r="H16" s="107" t="str">
        <f t="shared" si="0"/>
        <v/>
      </c>
      <c r="I16" s="82">
        <f t="shared" si="1"/>
        <v>0</v>
      </c>
      <c r="J16" s="82">
        <f>Table2[[#This Row],[TO DATE (D+E+F)]]*'Payment Application'!$D$21</f>
        <v>0</v>
      </c>
    </row>
    <row r="17" spans="1:10" x14ac:dyDescent="0.2">
      <c r="A17" s="53"/>
      <c r="B17" s="57"/>
      <c r="C17" s="55"/>
      <c r="D17" s="137"/>
      <c r="E17" s="106"/>
      <c r="F17" s="106"/>
      <c r="G17" s="105">
        <f>Table2[[#This Row],[(D+E)]]+Table2[[#This Row],[E]]+Table2[[#This Row],[(NOT IN D OR E)]]</f>
        <v>0</v>
      </c>
      <c r="H17" s="107" t="str">
        <f t="shared" si="0"/>
        <v/>
      </c>
      <c r="I17" s="82">
        <f t="shared" si="1"/>
        <v>0</v>
      </c>
      <c r="J17" s="82">
        <f>Table2[[#This Row],[TO DATE (D+E+F)]]*'Payment Application'!$D$21</f>
        <v>0</v>
      </c>
    </row>
    <row r="18" spans="1:10" x14ac:dyDescent="0.2">
      <c r="A18" s="56"/>
      <c r="B18" s="57"/>
      <c r="C18" s="55"/>
      <c r="D18" s="137"/>
      <c r="E18" s="106"/>
      <c r="F18" s="106"/>
      <c r="G18" s="105">
        <f>Table2[[#This Row],[(D+E)]]+Table2[[#This Row],[E]]+Table2[[#This Row],[(NOT IN D OR E)]]</f>
        <v>0</v>
      </c>
      <c r="H18" s="107" t="str">
        <f t="shared" si="0"/>
        <v/>
      </c>
      <c r="I18" s="82">
        <f t="shared" si="1"/>
        <v>0</v>
      </c>
      <c r="J18" s="82">
        <f>Table2[[#This Row],[TO DATE (D+E+F)]]*'Payment Application'!$D$21</f>
        <v>0</v>
      </c>
    </row>
    <row r="19" spans="1:10" x14ac:dyDescent="0.2">
      <c r="A19" s="56"/>
      <c r="B19" s="57"/>
      <c r="C19" s="55"/>
      <c r="D19" s="137"/>
      <c r="E19" s="106"/>
      <c r="F19" s="106"/>
      <c r="G19" s="105">
        <f>Table2[[#This Row],[(D+E)]]+Table2[[#This Row],[E]]+Table2[[#This Row],[(NOT IN D OR E)]]</f>
        <v>0</v>
      </c>
      <c r="H19" s="107" t="str">
        <f t="shared" si="0"/>
        <v/>
      </c>
      <c r="I19" s="82">
        <f t="shared" si="1"/>
        <v>0</v>
      </c>
      <c r="J19" s="82">
        <f>Table2[[#This Row],[TO DATE (D+E+F)]]*'Payment Application'!$D$21</f>
        <v>0</v>
      </c>
    </row>
    <row r="20" spans="1:10" x14ac:dyDescent="0.2">
      <c r="A20" s="53"/>
      <c r="B20" s="57"/>
      <c r="C20" s="55"/>
      <c r="D20" s="137"/>
      <c r="E20" s="106"/>
      <c r="F20" s="106"/>
      <c r="G20" s="105">
        <f>Table2[[#This Row],[(D+E)]]+Table2[[#This Row],[E]]+Table2[[#This Row],[(NOT IN D OR E)]]</f>
        <v>0</v>
      </c>
      <c r="H20" s="107" t="str">
        <f t="shared" si="0"/>
        <v/>
      </c>
      <c r="I20" s="82">
        <f t="shared" si="1"/>
        <v>0</v>
      </c>
      <c r="J20" s="82">
        <f>Table2[[#This Row],[TO DATE (D+E+F)]]*'Payment Application'!$D$21</f>
        <v>0</v>
      </c>
    </row>
    <row r="21" spans="1:10" x14ac:dyDescent="0.2">
      <c r="A21" s="56"/>
      <c r="B21" s="57"/>
      <c r="C21" s="55"/>
      <c r="D21" s="137"/>
      <c r="E21" s="106"/>
      <c r="F21" s="106"/>
      <c r="G21" s="105">
        <f>Table2[[#This Row],[(D+E)]]+Table2[[#This Row],[E]]+Table2[[#This Row],[(NOT IN D OR E)]]</f>
        <v>0</v>
      </c>
      <c r="H21" s="107" t="str">
        <f t="shared" si="0"/>
        <v/>
      </c>
      <c r="I21" s="82">
        <f t="shared" si="1"/>
        <v>0</v>
      </c>
      <c r="J21" s="82">
        <f>Table2[[#This Row],[TO DATE (D+E+F)]]*'Payment Application'!$D$21</f>
        <v>0</v>
      </c>
    </row>
    <row r="22" spans="1:10" x14ac:dyDescent="0.2">
      <c r="A22" s="56"/>
      <c r="B22" s="57"/>
      <c r="C22" s="55"/>
      <c r="D22" s="137"/>
      <c r="E22" s="106"/>
      <c r="F22" s="106"/>
      <c r="G22" s="105">
        <f>Table2[[#This Row],[(D+E)]]+Table2[[#This Row],[E]]+Table2[[#This Row],[(NOT IN D OR E)]]</f>
        <v>0</v>
      </c>
      <c r="H22" s="107" t="str">
        <f t="shared" si="0"/>
        <v/>
      </c>
      <c r="I22" s="82">
        <f t="shared" si="1"/>
        <v>0</v>
      </c>
      <c r="J22" s="82">
        <f>Table2[[#This Row],[TO DATE (D+E+F)]]*'Payment Application'!$D$21</f>
        <v>0</v>
      </c>
    </row>
    <row r="23" spans="1:10" x14ac:dyDescent="0.2">
      <c r="A23" s="53"/>
      <c r="B23" s="57"/>
      <c r="C23" s="55"/>
      <c r="D23" s="137"/>
      <c r="E23" s="106"/>
      <c r="F23" s="106"/>
      <c r="G23" s="105">
        <f>Table2[[#This Row],[(D+E)]]+Table2[[#This Row],[E]]+Table2[[#This Row],[(NOT IN D OR E)]]</f>
        <v>0</v>
      </c>
      <c r="H23" s="107" t="str">
        <f t="shared" si="0"/>
        <v/>
      </c>
      <c r="I23" s="82">
        <f t="shared" si="1"/>
        <v>0</v>
      </c>
      <c r="J23" s="82">
        <f>Table2[[#This Row],[TO DATE (D+E+F)]]*'Payment Application'!$D$21</f>
        <v>0</v>
      </c>
    </row>
    <row r="24" spans="1:10" x14ac:dyDescent="0.2">
      <c r="A24" s="56"/>
      <c r="B24" s="57"/>
      <c r="C24" s="55"/>
      <c r="D24" s="137"/>
      <c r="E24" s="106"/>
      <c r="F24" s="106"/>
      <c r="G24" s="105">
        <f>Table2[[#This Row],[(D+E)]]+Table2[[#This Row],[E]]+Table2[[#This Row],[(NOT IN D OR E)]]</f>
        <v>0</v>
      </c>
      <c r="H24" s="107" t="str">
        <f t="shared" si="0"/>
        <v/>
      </c>
      <c r="I24" s="82">
        <f t="shared" si="1"/>
        <v>0</v>
      </c>
      <c r="J24" s="82">
        <f>Table2[[#This Row],[TO DATE (D+E+F)]]*'Payment Application'!$D$21</f>
        <v>0</v>
      </c>
    </row>
    <row r="25" spans="1:10" x14ac:dyDescent="0.2">
      <c r="A25" s="56"/>
      <c r="B25" s="57"/>
      <c r="C25" s="55"/>
      <c r="D25" s="137"/>
      <c r="E25" s="106"/>
      <c r="F25" s="106"/>
      <c r="G25" s="105">
        <f>Table2[[#This Row],[(D+E)]]+Table2[[#This Row],[E]]+Table2[[#This Row],[(NOT IN D OR E)]]</f>
        <v>0</v>
      </c>
      <c r="H25" s="107" t="str">
        <f t="shared" si="0"/>
        <v/>
      </c>
      <c r="I25" s="82">
        <f t="shared" si="1"/>
        <v>0</v>
      </c>
      <c r="J25" s="82">
        <f>Table2[[#This Row],[TO DATE (D+E+F)]]*'Payment Application'!$D$21</f>
        <v>0</v>
      </c>
    </row>
    <row r="26" spans="1:10" x14ac:dyDescent="0.2">
      <c r="A26" s="53"/>
      <c r="B26" s="57"/>
      <c r="C26" s="55"/>
      <c r="D26" s="137"/>
      <c r="E26" s="106"/>
      <c r="F26" s="106"/>
      <c r="G26" s="105">
        <f>Table2[[#This Row],[(D+E)]]+Table2[[#This Row],[E]]+Table2[[#This Row],[(NOT IN D OR E)]]</f>
        <v>0</v>
      </c>
      <c r="H26" s="107" t="str">
        <f t="shared" si="0"/>
        <v/>
      </c>
      <c r="I26" s="82">
        <f t="shared" si="1"/>
        <v>0</v>
      </c>
      <c r="J26" s="82">
        <f>Table2[[#This Row],[TO DATE (D+E+F)]]*'Payment Application'!$D$21</f>
        <v>0</v>
      </c>
    </row>
    <row r="27" spans="1:10" x14ac:dyDescent="0.2">
      <c r="A27" s="56"/>
      <c r="B27" s="57"/>
      <c r="C27" s="55"/>
      <c r="D27" s="137"/>
      <c r="E27" s="106"/>
      <c r="F27" s="106"/>
      <c r="G27" s="105">
        <f>Table2[[#This Row],[(D+E)]]+Table2[[#This Row],[E]]+Table2[[#This Row],[(NOT IN D OR E)]]</f>
        <v>0</v>
      </c>
      <c r="H27" s="107" t="str">
        <f t="shared" si="0"/>
        <v/>
      </c>
      <c r="I27" s="82">
        <f t="shared" si="1"/>
        <v>0</v>
      </c>
      <c r="J27" s="82">
        <f>Table2[[#This Row],[TO DATE (D+E+F)]]*'Payment Application'!$D$21</f>
        <v>0</v>
      </c>
    </row>
    <row r="28" spans="1:10" x14ac:dyDescent="0.2">
      <c r="A28" s="56"/>
      <c r="B28" s="57"/>
      <c r="C28" s="55"/>
      <c r="D28" s="137"/>
      <c r="E28" s="106"/>
      <c r="F28" s="106"/>
      <c r="G28" s="105">
        <f>Table2[[#This Row],[(D+E)]]+Table2[[#This Row],[E]]+Table2[[#This Row],[(NOT IN D OR E)]]</f>
        <v>0</v>
      </c>
      <c r="H28" s="107" t="str">
        <f t="shared" si="0"/>
        <v/>
      </c>
      <c r="I28" s="82">
        <f t="shared" si="1"/>
        <v>0</v>
      </c>
      <c r="J28" s="82">
        <f>Table2[[#This Row],[TO DATE (D+E+F)]]*'Payment Application'!$D$21</f>
        <v>0</v>
      </c>
    </row>
    <row r="29" spans="1:10" x14ac:dyDescent="0.2">
      <c r="A29" s="53"/>
      <c r="B29" s="57"/>
      <c r="C29" s="55"/>
      <c r="D29" s="137"/>
      <c r="E29" s="106"/>
      <c r="F29" s="106"/>
      <c r="G29" s="105">
        <f>Table2[[#This Row],[(D+E)]]+Table2[[#This Row],[E]]+Table2[[#This Row],[(NOT IN D OR E)]]</f>
        <v>0</v>
      </c>
      <c r="H29" s="107" t="str">
        <f t="shared" si="0"/>
        <v/>
      </c>
      <c r="I29" s="82">
        <f t="shared" si="1"/>
        <v>0</v>
      </c>
      <c r="J29" s="82">
        <f>Table2[[#This Row],[TO DATE (D+E+F)]]*'Payment Application'!$D$21</f>
        <v>0</v>
      </c>
    </row>
    <row r="30" spans="1:10" x14ac:dyDescent="0.2">
      <c r="A30" s="56"/>
      <c r="B30" s="57"/>
      <c r="C30" s="55"/>
      <c r="D30" s="137"/>
      <c r="E30" s="106"/>
      <c r="F30" s="106"/>
      <c r="G30" s="105">
        <f>Table2[[#This Row],[(D+E)]]+Table2[[#This Row],[E]]+Table2[[#This Row],[(NOT IN D OR E)]]</f>
        <v>0</v>
      </c>
      <c r="H30" s="107" t="str">
        <f t="shared" si="0"/>
        <v/>
      </c>
      <c r="I30" s="82">
        <f t="shared" si="1"/>
        <v>0</v>
      </c>
      <c r="J30" s="82">
        <f>Table2[[#This Row],[TO DATE (D+E+F)]]*'Payment Application'!$D$21</f>
        <v>0</v>
      </c>
    </row>
    <row r="31" spans="1:10" x14ac:dyDescent="0.2">
      <c r="A31" s="56"/>
      <c r="B31" s="57"/>
      <c r="C31" s="55"/>
      <c r="D31" s="137"/>
      <c r="E31" s="106"/>
      <c r="F31" s="106"/>
      <c r="G31" s="105">
        <f>Table2[[#This Row],[(D+E)]]+Table2[[#This Row],[E]]+Table2[[#This Row],[(NOT IN D OR E)]]</f>
        <v>0</v>
      </c>
      <c r="H31" s="107" t="str">
        <f t="shared" si="0"/>
        <v/>
      </c>
      <c r="I31" s="82">
        <f t="shared" si="1"/>
        <v>0</v>
      </c>
      <c r="J31" s="82">
        <f>Table2[[#This Row],[TO DATE (D+E+F)]]*'Payment Application'!$D$21</f>
        <v>0</v>
      </c>
    </row>
    <row r="32" spans="1:10" x14ac:dyDescent="0.2">
      <c r="A32" s="53"/>
      <c r="B32" s="57"/>
      <c r="C32" s="55"/>
      <c r="D32" s="137"/>
      <c r="E32" s="106"/>
      <c r="F32" s="106"/>
      <c r="G32" s="105">
        <f>Table2[[#This Row],[(D+E)]]+Table2[[#This Row],[E]]+Table2[[#This Row],[(NOT IN D OR E)]]</f>
        <v>0</v>
      </c>
      <c r="H32" s="107" t="str">
        <f t="shared" si="0"/>
        <v/>
      </c>
      <c r="I32" s="82">
        <f t="shared" si="1"/>
        <v>0</v>
      </c>
      <c r="J32" s="82">
        <f>Table2[[#This Row],[TO DATE (D+E+F)]]*'Payment Application'!$D$21</f>
        <v>0</v>
      </c>
    </row>
    <row r="33" spans="1:10" x14ac:dyDescent="0.2">
      <c r="A33" s="56"/>
      <c r="B33" s="57"/>
      <c r="C33" s="55"/>
      <c r="D33" s="127"/>
      <c r="E33" s="106"/>
      <c r="F33" s="106"/>
      <c r="G33" s="105">
        <f>Table2[[#This Row],[(D+E)]]+Table2[[#This Row],[E]]+Table2[[#This Row],[(NOT IN D OR E)]]</f>
        <v>0</v>
      </c>
      <c r="H33" s="107" t="str">
        <f t="shared" si="0"/>
        <v/>
      </c>
      <c r="I33" s="82">
        <f t="shared" si="1"/>
        <v>0</v>
      </c>
      <c r="J33" s="82">
        <f>Table2[[#This Row],[TO DATE (D+E+F)]]*'Payment Application'!$D$21</f>
        <v>0</v>
      </c>
    </row>
    <row r="34" spans="1:10" x14ac:dyDescent="0.2">
      <c r="A34" s="56"/>
      <c r="B34" s="57"/>
      <c r="C34" s="55"/>
      <c r="D34" s="127"/>
      <c r="E34" s="106"/>
      <c r="F34" s="106"/>
      <c r="G34" s="105">
        <f>Table2[[#This Row],[(D+E)]]+Table2[[#This Row],[E]]+Table2[[#This Row],[(NOT IN D OR E)]]</f>
        <v>0</v>
      </c>
      <c r="H34" s="107" t="str">
        <f t="shared" si="0"/>
        <v/>
      </c>
      <c r="I34" s="82">
        <f t="shared" si="1"/>
        <v>0</v>
      </c>
      <c r="J34" s="82">
        <f>Table2[[#This Row],[TO DATE (D+E+F)]]*'Payment Application'!$D$21</f>
        <v>0</v>
      </c>
    </row>
    <row r="35" spans="1:10" x14ac:dyDescent="0.2">
      <c r="A35" s="53"/>
      <c r="B35" s="57"/>
      <c r="C35" s="55"/>
      <c r="D35" s="127"/>
      <c r="E35" s="106"/>
      <c r="F35" s="106"/>
      <c r="G35" s="105">
        <f>Table2[[#This Row],[(D+E)]]+Table2[[#This Row],[E]]+Table2[[#This Row],[(NOT IN D OR E)]]</f>
        <v>0</v>
      </c>
      <c r="H35" s="107" t="str">
        <f t="shared" si="0"/>
        <v/>
      </c>
      <c r="I35" s="82">
        <f t="shared" si="1"/>
        <v>0</v>
      </c>
      <c r="J35" s="82">
        <f>Table2[[#This Row],[TO DATE (D+E+F)]]*'Payment Application'!$D$21</f>
        <v>0</v>
      </c>
    </row>
    <row r="36" spans="1:10" x14ac:dyDescent="0.2">
      <c r="A36" s="56"/>
      <c r="B36" s="57"/>
      <c r="C36" s="55"/>
      <c r="D36" s="127"/>
      <c r="E36" s="106"/>
      <c r="F36" s="106"/>
      <c r="G36" s="105">
        <f>Table2[[#This Row],[(D+E)]]+Table2[[#This Row],[E]]+Table2[[#This Row],[(NOT IN D OR E)]]</f>
        <v>0</v>
      </c>
      <c r="H36" s="107" t="str">
        <f t="shared" si="0"/>
        <v/>
      </c>
      <c r="I36" s="105">
        <f t="shared" ref="I36:I46" si="2">C36-G36</f>
        <v>0</v>
      </c>
      <c r="J36" s="105">
        <f>Table2[[#This Row],[TO DATE (D+E+F)]]*'Payment Application'!$D$21</f>
        <v>0</v>
      </c>
    </row>
    <row r="37" spans="1:10" x14ac:dyDescent="0.2">
      <c r="A37" s="56"/>
      <c r="B37" s="57"/>
      <c r="C37" s="128"/>
      <c r="D37" s="128"/>
      <c r="E37" s="109"/>
      <c r="F37" s="109"/>
      <c r="G37" s="108">
        <f>Table2[[#This Row],[(D+E)]]+Table2[[#This Row],[E]]+Table2[[#This Row],[(NOT IN D OR E)]]</f>
        <v>0</v>
      </c>
      <c r="H37" s="110" t="str">
        <f t="shared" si="0"/>
        <v/>
      </c>
      <c r="I37" s="108">
        <f>C37-G37</f>
        <v>0</v>
      </c>
      <c r="J37" s="108">
        <f>Table2[[#This Row],[TO DATE (D+E+F)]]*'Payment Application'!$D$21</f>
        <v>0</v>
      </c>
    </row>
    <row r="38" spans="1:10" x14ac:dyDescent="0.2">
      <c r="A38" s="56"/>
      <c r="B38" s="57"/>
      <c r="C38" s="106"/>
      <c r="D38" s="106"/>
      <c r="E38" s="106"/>
      <c r="F38" s="106"/>
      <c r="G38" s="105">
        <f>Table2[[#This Row],[(D+E)]]+Table2[[#This Row],[E]]+Table2[[#This Row],[(NOT IN D OR E)]]</f>
        <v>0</v>
      </c>
      <c r="H38" s="107" t="str">
        <f t="shared" si="0"/>
        <v/>
      </c>
      <c r="I38" s="105">
        <f>C38-G38</f>
        <v>0</v>
      </c>
      <c r="J38" s="105">
        <f>Table2[[#This Row],[TO DATE (D+E+F)]]*'Payment Application'!$D$21</f>
        <v>0</v>
      </c>
    </row>
    <row r="39" spans="1:10" x14ac:dyDescent="0.2">
      <c r="A39" s="53"/>
      <c r="B39" s="57"/>
      <c r="C39" s="128"/>
      <c r="D39" s="128"/>
      <c r="E39" s="109"/>
      <c r="F39" s="109"/>
      <c r="G39" s="108">
        <f>Table2[[#This Row],[(D+E)]]+Table2[[#This Row],[E]]+Table2[[#This Row],[(NOT IN D OR E)]]</f>
        <v>0</v>
      </c>
      <c r="H39" s="110" t="str">
        <f t="shared" si="0"/>
        <v/>
      </c>
      <c r="I39" s="108">
        <f>C39-G39</f>
        <v>0</v>
      </c>
      <c r="J39" s="108">
        <f>Table2[[#This Row],[TO DATE (D+E+F)]]*'Payment Application'!$D$21</f>
        <v>0</v>
      </c>
    </row>
    <row r="40" spans="1:10" x14ac:dyDescent="0.2">
      <c r="A40" s="56"/>
      <c r="B40" s="57"/>
      <c r="C40" s="128"/>
      <c r="D40" s="128"/>
      <c r="E40" s="109"/>
      <c r="F40" s="109"/>
      <c r="G40" s="108">
        <f>Table2[[#This Row],[(D+E)]]+Table2[[#This Row],[E]]+Table2[[#This Row],[(NOT IN D OR E)]]</f>
        <v>0</v>
      </c>
      <c r="H40" s="110" t="str">
        <f t="shared" ref="H40:H44" si="3">IFERROR(G40/C40,"")</f>
        <v/>
      </c>
      <c r="I40" s="108">
        <f t="shared" ref="I40:I44" si="4">C40-G40</f>
        <v>0</v>
      </c>
      <c r="J40" s="108">
        <f>Table2[[#This Row],[TO DATE (D+E+F)]]*'Payment Application'!$D$21</f>
        <v>0</v>
      </c>
    </row>
    <row r="41" spans="1:10" x14ac:dyDescent="0.2">
      <c r="A41" s="56"/>
      <c r="B41" s="57"/>
      <c r="C41" s="128"/>
      <c r="D41" s="128"/>
      <c r="E41" s="109"/>
      <c r="F41" s="109"/>
      <c r="G41" s="108">
        <f>Table2[[#This Row],[(D+E)]]+Table2[[#This Row],[E]]+Table2[[#This Row],[(NOT IN D OR E)]]</f>
        <v>0</v>
      </c>
      <c r="H41" s="110" t="str">
        <f t="shared" si="3"/>
        <v/>
      </c>
      <c r="I41" s="108">
        <f t="shared" si="4"/>
        <v>0</v>
      </c>
      <c r="J41" s="108">
        <f>Table2[[#This Row],[TO DATE (D+E+F)]]*'Payment Application'!$D$21</f>
        <v>0</v>
      </c>
    </row>
    <row r="42" spans="1:10" x14ac:dyDescent="0.2">
      <c r="A42" s="53"/>
      <c r="B42" s="57"/>
      <c r="C42" s="128"/>
      <c r="D42" s="128"/>
      <c r="E42" s="109"/>
      <c r="F42" s="109"/>
      <c r="G42" s="108">
        <f>Table2[[#This Row],[(D+E)]]+Table2[[#This Row],[E]]+Table2[[#This Row],[(NOT IN D OR E)]]</f>
        <v>0</v>
      </c>
      <c r="H42" s="110" t="str">
        <f t="shared" si="3"/>
        <v/>
      </c>
      <c r="I42" s="108">
        <f t="shared" si="4"/>
        <v>0</v>
      </c>
      <c r="J42" s="108">
        <f>Table2[[#This Row],[TO DATE (D+E+F)]]*'Payment Application'!$D$21</f>
        <v>0</v>
      </c>
    </row>
    <row r="43" spans="1:10" x14ac:dyDescent="0.2">
      <c r="A43" s="56"/>
      <c r="B43" s="57"/>
      <c r="C43" s="128"/>
      <c r="D43" s="128"/>
      <c r="E43" s="109"/>
      <c r="F43" s="109"/>
      <c r="G43" s="108">
        <f>Table2[[#This Row],[(D+E)]]+Table2[[#This Row],[E]]+Table2[[#This Row],[(NOT IN D OR E)]]</f>
        <v>0</v>
      </c>
      <c r="H43" s="110" t="str">
        <f t="shared" si="3"/>
        <v/>
      </c>
      <c r="I43" s="108">
        <f t="shared" si="4"/>
        <v>0</v>
      </c>
      <c r="J43" s="108">
        <f>Table2[[#This Row],[TO DATE (D+E+F)]]*'Payment Application'!$D$21</f>
        <v>0</v>
      </c>
    </row>
    <row r="44" spans="1:10" x14ac:dyDescent="0.2">
      <c r="A44" s="56"/>
      <c r="B44" s="57"/>
      <c r="C44" s="128"/>
      <c r="D44" s="128"/>
      <c r="E44" s="109"/>
      <c r="F44" s="109"/>
      <c r="G44" s="108">
        <f>Table2[[#This Row],[(D+E)]]+Table2[[#This Row],[E]]+Table2[[#This Row],[(NOT IN D OR E)]]</f>
        <v>0</v>
      </c>
      <c r="H44" s="110" t="str">
        <f t="shared" si="3"/>
        <v/>
      </c>
      <c r="I44" s="108">
        <f t="shared" si="4"/>
        <v>0</v>
      </c>
      <c r="J44" s="108">
        <f>Table2[[#This Row],[TO DATE (D+E+F)]]*'Payment Application'!$D$21</f>
        <v>0</v>
      </c>
    </row>
    <row r="45" spans="1:10" x14ac:dyDescent="0.2">
      <c r="A45" s="53"/>
      <c r="B45" s="57"/>
      <c r="C45" s="128"/>
      <c r="D45" s="128"/>
      <c r="E45" s="106"/>
      <c r="F45" s="106"/>
      <c r="G45" s="105">
        <f>Table2[[#This Row],[(D+E)]]+Table2[[#This Row],[E]]+Table2[[#This Row],[(NOT IN D OR E)]]</f>
        <v>0</v>
      </c>
      <c r="H45" s="107" t="str">
        <f>IFERROR(G45/C45,"")</f>
        <v/>
      </c>
      <c r="I45" s="105">
        <f t="shared" si="2"/>
        <v>0</v>
      </c>
      <c r="J45" s="105">
        <f>Table2[[#This Row],[TO DATE (D+E+F)]]*'Payment Application'!$D$21</f>
        <v>0</v>
      </c>
    </row>
    <row r="46" spans="1:10" x14ac:dyDescent="0.2">
      <c r="A46" s="56"/>
      <c r="B46" s="57"/>
      <c r="C46" s="128"/>
      <c r="D46" s="128"/>
      <c r="E46" s="106"/>
      <c r="F46" s="106"/>
      <c r="G46" s="105">
        <f>Table2[[#This Row],[(D+E)]]+Table2[[#This Row],[E]]+Table2[[#This Row],[(NOT IN D OR E)]]</f>
        <v>0</v>
      </c>
      <c r="H46" s="107" t="str">
        <f>IFERROR(G46/C46,"")</f>
        <v/>
      </c>
      <c r="I46" s="105">
        <f t="shared" si="2"/>
        <v>0</v>
      </c>
      <c r="J46" s="105">
        <f>Table2[[#This Row],[TO DATE (D+E+F)]]*'Payment Application'!$D$21</f>
        <v>0</v>
      </c>
    </row>
    <row r="47" spans="1:10" x14ac:dyDescent="0.2">
      <c r="A47" s="56"/>
      <c r="B47" s="57"/>
      <c r="C47" s="128"/>
      <c r="D47" s="128"/>
      <c r="E47" s="123"/>
      <c r="F47" s="123"/>
      <c r="G47" s="124">
        <f>Table2[[#This Row],[(D+E)]]+Table2[[#This Row],[E]]+Table2[[#This Row],[(NOT IN D OR E)]]</f>
        <v>0</v>
      </c>
      <c r="H47" s="125" t="str">
        <f t="shared" ref="H47:H48" si="5">IFERROR(G47/C47,"")</f>
        <v/>
      </c>
      <c r="I47" s="124">
        <f t="shared" ref="I47:I48" si="6">C47-G47</f>
        <v>0</v>
      </c>
      <c r="J47" s="124">
        <f>Table2[[#This Row],[TO DATE (D+E+F)]]*'Payment Application'!$D$21</f>
        <v>0</v>
      </c>
    </row>
    <row r="48" spans="1:10" x14ac:dyDescent="0.2">
      <c r="A48" s="53"/>
      <c r="B48" s="58"/>
      <c r="C48" s="127"/>
      <c r="D48" s="127"/>
      <c r="E48" s="123"/>
      <c r="F48" s="123"/>
      <c r="G48" s="124">
        <f>Table2[[#This Row],[(D+E)]]+Table2[[#This Row],[E]]+Table2[[#This Row],[(NOT IN D OR E)]]</f>
        <v>0</v>
      </c>
      <c r="H48" s="125" t="str">
        <f t="shared" si="5"/>
        <v/>
      </c>
      <c r="I48" s="124">
        <f t="shared" si="6"/>
        <v>0</v>
      </c>
      <c r="J48" s="124">
        <f>Table2[[#This Row],[TO DATE (D+E+F)]]*'Payment Application'!$D$21</f>
        <v>0</v>
      </c>
    </row>
    <row r="49" spans="1:10" ht="12" thickBot="1" x14ac:dyDescent="0.25">
      <c r="A49" s="86"/>
      <c r="B49" s="87" t="s">
        <v>50</v>
      </c>
      <c r="C49" s="88">
        <f>SUBTOTAL(109,Table2[C])</f>
        <v>0</v>
      </c>
      <c r="D49" s="88">
        <f>SUBTOTAL(109,Table2[(D+E)])</f>
        <v>0</v>
      </c>
      <c r="E49" s="88">
        <f>SUBTOTAL(109,Table2[E])</f>
        <v>0</v>
      </c>
      <c r="F49" s="88">
        <f>SUBTOTAL(109,Table2[(NOT IN D OR E)])</f>
        <v>0</v>
      </c>
      <c r="G49" s="88">
        <f>SUBTOTAL(109,Table2[TO DATE (D+E+F)])</f>
        <v>0</v>
      </c>
      <c r="H49" s="126">
        <f>IFERROR(Table2[[#Totals],[TO DATE (D+E+F)]]/Table2[[#Totals],[C]],0)</f>
        <v>0</v>
      </c>
      <c r="I49" s="88">
        <f>Table2[[#Totals],[C]]-Table2[[#Totals],[TO DATE (D+E+F)]]</f>
        <v>0</v>
      </c>
      <c r="J49" s="88">
        <f>SUBTOTAL(109,Table2[I])</f>
        <v>0</v>
      </c>
    </row>
    <row r="50" spans="1:10" ht="12" thickTop="1" x14ac:dyDescent="0.2"/>
  </sheetData>
  <mergeCells count="5">
    <mergeCell ref="G1:H1"/>
    <mergeCell ref="G2:H2"/>
    <mergeCell ref="G3:H3"/>
    <mergeCell ref="G6:H6"/>
    <mergeCell ref="D7:E7"/>
  </mergeCells>
  <pageMargins left="0.75" right="0.75" top="0.75" bottom="0.75" header="0.3" footer="0"/>
  <pageSetup scale="90" orientation="landscape" r:id="rId1"/>
  <headerFooter>
    <oddHeader>&amp;C&amp;"Arial,Bold"FACILITY PLANNING AND CONTROL
CONTINUATION SHEET&amp;R&amp;9
page &amp;P of &amp;N</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view="pageLayout" zoomScaleNormal="100" zoomScaleSheetLayoutView="100" workbookViewId="0">
      <selection activeCell="C11" sqref="C11"/>
    </sheetView>
  </sheetViews>
  <sheetFormatPr defaultColWidth="9.140625" defaultRowHeight="11.25" x14ac:dyDescent="0.2"/>
  <cols>
    <col min="1" max="1" width="12.7109375" style="61" customWidth="1"/>
    <col min="2" max="2" width="26.5703125" style="61" customWidth="1"/>
    <col min="3" max="7" width="12.7109375" style="112" customWidth="1"/>
    <col min="8" max="8" width="6.7109375" style="125" customWidth="1"/>
    <col min="9" max="10" width="12.7109375" style="112" customWidth="1"/>
    <col min="11" max="16384" width="9.140625" style="61"/>
  </cols>
  <sheetData>
    <row r="1" spans="1:10" ht="12" thickTop="1" x14ac:dyDescent="0.2">
      <c r="A1" s="59" t="s">
        <v>32</v>
      </c>
      <c r="B1" s="100" t="str">
        <f>'Payment Application'!I5</f>
        <v>01-107-06B-11</v>
      </c>
      <c r="C1" s="113"/>
      <c r="D1" s="114"/>
      <c r="E1" s="114"/>
      <c r="F1" s="115"/>
      <c r="G1" s="369" t="s">
        <v>33</v>
      </c>
      <c r="H1" s="370"/>
      <c r="I1" s="60">
        <f>'Payment Application'!E12</f>
        <v>0</v>
      </c>
      <c r="J1" s="116"/>
    </row>
    <row r="2" spans="1:10" x14ac:dyDescent="0.2">
      <c r="A2" s="62" t="s">
        <v>34</v>
      </c>
      <c r="B2" s="101" t="str">
        <f>'Payment Application'!I7</f>
        <v>F.01003807</v>
      </c>
      <c r="C2" s="117"/>
      <c r="D2" s="117"/>
      <c r="E2" s="117"/>
      <c r="F2" s="117"/>
      <c r="G2" s="371" t="s">
        <v>35</v>
      </c>
      <c r="H2" s="372"/>
      <c r="I2" s="63">
        <f>'Payment Application'!G12</f>
        <v>0</v>
      </c>
      <c r="J2" s="118"/>
    </row>
    <row r="3" spans="1:10" x14ac:dyDescent="0.2">
      <c r="A3" s="62" t="s">
        <v>36</v>
      </c>
      <c r="B3" s="64">
        <f>'Payment Application'!I9</f>
        <v>4400021072</v>
      </c>
      <c r="C3" s="117"/>
      <c r="D3" s="117"/>
      <c r="E3" s="117"/>
      <c r="F3" s="117"/>
      <c r="G3" s="373" t="s">
        <v>37</v>
      </c>
      <c r="H3" s="374"/>
      <c r="I3" s="65" t="s">
        <v>52</v>
      </c>
      <c r="J3" s="66" t="s">
        <v>53</v>
      </c>
    </row>
    <row r="4" spans="1:10" x14ac:dyDescent="0.2">
      <c r="A4" s="62" t="s">
        <v>54</v>
      </c>
      <c r="B4" s="64">
        <f>'Payment Application'!I12</f>
        <v>0</v>
      </c>
      <c r="C4" s="117"/>
      <c r="D4" s="117"/>
      <c r="E4" s="117"/>
      <c r="F4" s="117"/>
      <c r="G4" s="119"/>
      <c r="H4" s="138"/>
      <c r="I4" s="102">
        <f>'Payment Application'!E10</f>
        <v>0</v>
      </c>
      <c r="J4" s="103">
        <f>'Payment Application'!G10</f>
        <v>0</v>
      </c>
    </row>
    <row r="5" spans="1:10" ht="6.75" customHeight="1" thickBot="1" x14ac:dyDescent="0.25">
      <c r="A5" s="67"/>
      <c r="B5" s="68"/>
      <c r="C5" s="120"/>
      <c r="D5" s="117"/>
      <c r="E5" s="117"/>
      <c r="F5" s="117"/>
      <c r="G5" s="120"/>
      <c r="H5" s="139"/>
      <c r="I5" s="121"/>
      <c r="J5" s="122"/>
    </row>
    <row r="6" spans="1:10" ht="12" thickTop="1" x14ac:dyDescent="0.2">
      <c r="A6" s="69" t="s">
        <v>38</v>
      </c>
      <c r="B6" s="70" t="s">
        <v>39</v>
      </c>
      <c r="C6" s="104" t="s">
        <v>40</v>
      </c>
      <c r="D6" s="104" t="s">
        <v>41</v>
      </c>
      <c r="E6" s="104" t="s">
        <v>42</v>
      </c>
      <c r="F6" s="104" t="s">
        <v>43</v>
      </c>
      <c r="G6" s="375" t="s">
        <v>44</v>
      </c>
      <c r="H6" s="375"/>
      <c r="I6" s="104" t="s">
        <v>45</v>
      </c>
      <c r="J6" s="71" t="s">
        <v>46</v>
      </c>
    </row>
    <row r="7" spans="1:10" ht="12.75" customHeight="1" x14ac:dyDescent="0.2">
      <c r="A7" s="72" t="s">
        <v>47</v>
      </c>
      <c r="B7" s="73" t="s">
        <v>51</v>
      </c>
      <c r="C7" s="73" t="s">
        <v>69</v>
      </c>
      <c r="D7" s="376" t="s">
        <v>48</v>
      </c>
      <c r="E7" s="376"/>
      <c r="F7" s="73" t="s">
        <v>74</v>
      </c>
      <c r="G7" s="73" t="s">
        <v>26</v>
      </c>
      <c r="H7" s="140" t="s">
        <v>81</v>
      </c>
      <c r="I7" s="73" t="s">
        <v>83</v>
      </c>
      <c r="J7" s="74" t="s">
        <v>86</v>
      </c>
    </row>
    <row r="8" spans="1:10" ht="12.75" customHeight="1" x14ac:dyDescent="0.2">
      <c r="A8" s="75"/>
      <c r="B8" s="76"/>
      <c r="C8" s="76" t="s">
        <v>70</v>
      </c>
      <c r="D8" s="73" t="s">
        <v>71</v>
      </c>
      <c r="E8" s="73" t="s">
        <v>49</v>
      </c>
      <c r="F8" s="76" t="s">
        <v>75</v>
      </c>
      <c r="G8" s="76" t="s">
        <v>78</v>
      </c>
      <c r="H8" s="141" t="s">
        <v>82</v>
      </c>
      <c r="I8" s="76" t="s">
        <v>84</v>
      </c>
      <c r="J8" s="77" t="s">
        <v>87</v>
      </c>
    </row>
    <row r="9" spans="1:10" x14ac:dyDescent="0.2">
      <c r="A9" s="75"/>
      <c r="B9" s="76"/>
      <c r="C9" s="76"/>
      <c r="D9" s="76" t="s">
        <v>72</v>
      </c>
      <c r="E9" s="76"/>
      <c r="F9" s="76" t="s">
        <v>76</v>
      </c>
      <c r="G9" s="76" t="s">
        <v>79</v>
      </c>
      <c r="H9" s="141"/>
      <c r="I9" s="76" t="s">
        <v>85</v>
      </c>
      <c r="J9" s="77" t="s">
        <v>88</v>
      </c>
    </row>
    <row r="10" spans="1:10" ht="24.75" customHeight="1" x14ac:dyDescent="0.2">
      <c r="A10" s="78" t="s">
        <v>38</v>
      </c>
      <c r="B10" s="78" t="s">
        <v>39</v>
      </c>
      <c r="C10" s="78" t="s">
        <v>40</v>
      </c>
      <c r="D10" s="79" t="s">
        <v>73</v>
      </c>
      <c r="E10" s="78" t="s">
        <v>42</v>
      </c>
      <c r="F10" s="79" t="s">
        <v>77</v>
      </c>
      <c r="G10" s="79" t="s">
        <v>80</v>
      </c>
      <c r="H10" s="142" t="s">
        <v>81</v>
      </c>
      <c r="I10" s="78" t="s">
        <v>45</v>
      </c>
      <c r="J10" s="78" t="s">
        <v>46</v>
      </c>
    </row>
    <row r="11" spans="1:10" x14ac:dyDescent="0.2">
      <c r="A11" s="80">
        <f>Table2[[#This Row],[A]]</f>
        <v>0</v>
      </c>
      <c r="B11" s="81">
        <f>Table2[[#This Row],[B]]</f>
        <v>0</v>
      </c>
      <c r="C11" s="82">
        <f>Table2[[#This Row],[C]]</f>
        <v>0</v>
      </c>
      <c r="D11" s="129">
        <f>Table2[[#This Row],[TO DATE (D+E+F)]]</f>
        <v>0</v>
      </c>
      <c r="E11" s="127"/>
      <c r="F11" s="55"/>
      <c r="G11" s="82">
        <f>Table22[[#This Row],[(D+E)]]+Table22[[#This Row],[E]]+Table22[[#This Row],[(NOT IN D OR E)]]</f>
        <v>0</v>
      </c>
      <c r="H11" s="83" t="str">
        <f t="shared" ref="H11:H40" si="0">IFERROR(G11/C11,"")</f>
        <v/>
      </c>
      <c r="I11" s="82">
        <f>C11-G11</f>
        <v>0</v>
      </c>
      <c r="J11" s="82">
        <f>Table22[[#This Row],[TO DATE (D+E+F)]]*'Payment Application'!$D$21</f>
        <v>0</v>
      </c>
    </row>
    <row r="12" spans="1:10" x14ac:dyDescent="0.2">
      <c r="A12" s="84">
        <f>Table2[[#This Row],[A]]</f>
        <v>0</v>
      </c>
      <c r="B12" s="85">
        <f>Table2[[#This Row],[B]]</f>
        <v>0</v>
      </c>
      <c r="C12" s="105">
        <f>Table2[[#This Row],[C]]</f>
        <v>0</v>
      </c>
      <c r="D12" s="108">
        <f>Table2[[#This Row],[TO DATE (D+E+F)]]</f>
        <v>0</v>
      </c>
      <c r="E12" s="127"/>
      <c r="F12" s="106"/>
      <c r="G12" s="105">
        <f>Table22[[#This Row],[(D+E)]]+Table22[[#This Row],[E]]+Table22[[#This Row],[(NOT IN D OR E)]]</f>
        <v>0</v>
      </c>
      <c r="H12" s="107" t="str">
        <f t="shared" si="0"/>
        <v/>
      </c>
      <c r="I12" s="82">
        <f t="shared" ref="I12:I40" si="1">C12-G12</f>
        <v>0</v>
      </c>
      <c r="J12" s="82">
        <f>Table22[[#This Row],[TO DATE (D+E+F)]]*'Payment Application'!$D$21</f>
        <v>0</v>
      </c>
    </row>
    <row r="13" spans="1:10" x14ac:dyDescent="0.2">
      <c r="A13" s="84">
        <f>Table2[[#This Row],[A]]</f>
        <v>0</v>
      </c>
      <c r="B13" s="85">
        <f>Table2[[#This Row],[B]]</f>
        <v>0</v>
      </c>
      <c r="C13" s="105">
        <f>Table2[[#This Row],[C]]</f>
        <v>0</v>
      </c>
      <c r="D13" s="108">
        <f>Table2[[#This Row],[TO DATE (D+E+F)]]</f>
        <v>0</v>
      </c>
      <c r="E13" s="127"/>
      <c r="F13" s="106"/>
      <c r="G13" s="105">
        <f>Table22[[#This Row],[(D+E)]]+Table22[[#This Row],[E]]+Table22[[#This Row],[(NOT IN D OR E)]]</f>
        <v>0</v>
      </c>
      <c r="H13" s="107" t="str">
        <f t="shared" si="0"/>
        <v/>
      </c>
      <c r="I13" s="82">
        <f t="shared" si="1"/>
        <v>0</v>
      </c>
      <c r="J13" s="82">
        <f>Table22[[#This Row],[TO DATE (D+E+F)]]*'Payment Application'!$D$21</f>
        <v>0</v>
      </c>
    </row>
    <row r="14" spans="1:10" x14ac:dyDescent="0.2">
      <c r="A14" s="84">
        <f>Table2[[#This Row],[A]]</f>
        <v>0</v>
      </c>
      <c r="B14" s="85">
        <f>Table2[[#This Row],[B]]</f>
        <v>0</v>
      </c>
      <c r="C14" s="105">
        <f>Table2[[#This Row],[C]]</f>
        <v>0</v>
      </c>
      <c r="D14" s="108">
        <f>Table2[[#This Row],[TO DATE (D+E+F)]]</f>
        <v>0</v>
      </c>
      <c r="E14" s="127"/>
      <c r="F14" s="106"/>
      <c r="G14" s="105">
        <f>Table22[[#This Row],[(D+E)]]+Table22[[#This Row],[E]]+Table22[[#This Row],[(NOT IN D OR E)]]</f>
        <v>0</v>
      </c>
      <c r="H14" s="107" t="str">
        <f t="shared" si="0"/>
        <v/>
      </c>
      <c r="I14" s="82">
        <f t="shared" si="1"/>
        <v>0</v>
      </c>
      <c r="J14" s="82">
        <f>Table22[[#This Row],[TO DATE (D+E+F)]]*'Payment Application'!$D$21</f>
        <v>0</v>
      </c>
    </row>
    <row r="15" spans="1:10" x14ac:dyDescent="0.2">
      <c r="A15" s="84">
        <f>Table2[[#This Row],[A]]</f>
        <v>0</v>
      </c>
      <c r="B15" s="85">
        <f>Table2[[#This Row],[B]]</f>
        <v>0</v>
      </c>
      <c r="C15" s="105">
        <f>Table2[[#This Row],[C]]</f>
        <v>0</v>
      </c>
      <c r="D15" s="108">
        <f>Table2[[#This Row],[TO DATE (D+E+F)]]</f>
        <v>0</v>
      </c>
      <c r="E15" s="127"/>
      <c r="F15" s="106"/>
      <c r="G15" s="105">
        <f>Table22[[#This Row],[(D+E)]]+Table22[[#This Row],[E]]+Table22[[#This Row],[(NOT IN D OR E)]]</f>
        <v>0</v>
      </c>
      <c r="H15" s="107" t="str">
        <f t="shared" si="0"/>
        <v/>
      </c>
      <c r="I15" s="82">
        <f t="shared" si="1"/>
        <v>0</v>
      </c>
      <c r="J15" s="82">
        <f>Table22[[#This Row],[TO DATE (D+E+F)]]*'Payment Application'!$D$21</f>
        <v>0</v>
      </c>
    </row>
    <row r="16" spans="1:10" x14ac:dyDescent="0.2">
      <c r="A16" s="84">
        <f>Table2[[#This Row],[A]]</f>
        <v>0</v>
      </c>
      <c r="B16" s="85">
        <f>Table2[[#This Row],[B]]</f>
        <v>0</v>
      </c>
      <c r="C16" s="105">
        <f>Table2[[#This Row],[C]]</f>
        <v>0</v>
      </c>
      <c r="D16" s="108">
        <f>Table2[[#This Row],[TO DATE (D+E+F)]]</f>
        <v>0</v>
      </c>
      <c r="E16" s="127"/>
      <c r="F16" s="106"/>
      <c r="G16" s="105">
        <f>Table22[[#This Row],[(D+E)]]+Table22[[#This Row],[E]]+Table22[[#This Row],[(NOT IN D OR E)]]</f>
        <v>0</v>
      </c>
      <c r="H16" s="107" t="str">
        <f t="shared" si="0"/>
        <v/>
      </c>
      <c r="I16" s="82">
        <f t="shared" si="1"/>
        <v>0</v>
      </c>
      <c r="J16" s="82">
        <f>Table22[[#This Row],[TO DATE (D+E+F)]]*'Payment Application'!$D$21</f>
        <v>0</v>
      </c>
    </row>
    <row r="17" spans="1:10" x14ac:dyDescent="0.2">
      <c r="A17" s="84">
        <f>Table2[[#This Row],[A]]</f>
        <v>0</v>
      </c>
      <c r="B17" s="85">
        <f>Table2[[#This Row],[B]]</f>
        <v>0</v>
      </c>
      <c r="C17" s="105">
        <f>Table2[[#This Row],[C]]</f>
        <v>0</v>
      </c>
      <c r="D17" s="108">
        <f>Table2[[#This Row],[TO DATE (D+E+F)]]</f>
        <v>0</v>
      </c>
      <c r="E17" s="127"/>
      <c r="F17" s="106"/>
      <c r="G17" s="105">
        <f>Table22[[#This Row],[(D+E)]]+Table22[[#This Row],[E]]+Table22[[#This Row],[(NOT IN D OR E)]]</f>
        <v>0</v>
      </c>
      <c r="H17" s="107" t="str">
        <f t="shared" si="0"/>
        <v/>
      </c>
      <c r="I17" s="82">
        <f t="shared" si="1"/>
        <v>0</v>
      </c>
      <c r="J17" s="82">
        <f>Table22[[#This Row],[TO DATE (D+E+F)]]*'Payment Application'!$D$21</f>
        <v>0</v>
      </c>
    </row>
    <row r="18" spans="1:10" x14ac:dyDescent="0.2">
      <c r="A18" s="84">
        <f>Table2[[#This Row],[A]]</f>
        <v>0</v>
      </c>
      <c r="B18" s="85">
        <f>Table2[[#This Row],[B]]</f>
        <v>0</v>
      </c>
      <c r="C18" s="105">
        <f>Table2[[#This Row],[C]]</f>
        <v>0</v>
      </c>
      <c r="D18" s="108">
        <f>Table2[[#This Row],[TO DATE (D+E+F)]]</f>
        <v>0</v>
      </c>
      <c r="E18" s="127"/>
      <c r="F18" s="106"/>
      <c r="G18" s="105">
        <f>Table22[[#This Row],[(D+E)]]+Table22[[#This Row],[E]]+Table22[[#This Row],[(NOT IN D OR E)]]</f>
        <v>0</v>
      </c>
      <c r="H18" s="107" t="str">
        <f t="shared" si="0"/>
        <v/>
      </c>
      <c r="I18" s="82">
        <f t="shared" si="1"/>
        <v>0</v>
      </c>
      <c r="J18" s="82">
        <f>Table22[[#This Row],[TO DATE (D+E+F)]]*'Payment Application'!$D$21</f>
        <v>0</v>
      </c>
    </row>
    <row r="19" spans="1:10" x14ac:dyDescent="0.2">
      <c r="A19" s="84">
        <f>Table2[[#This Row],[A]]</f>
        <v>0</v>
      </c>
      <c r="B19" s="85">
        <f>Table2[[#This Row],[B]]</f>
        <v>0</v>
      </c>
      <c r="C19" s="105">
        <f>Table2[[#This Row],[C]]</f>
        <v>0</v>
      </c>
      <c r="D19" s="108">
        <f>Table2[[#This Row],[TO DATE (D+E+F)]]</f>
        <v>0</v>
      </c>
      <c r="E19" s="127"/>
      <c r="F19" s="106"/>
      <c r="G19" s="105">
        <f>Table22[[#This Row],[(D+E)]]+Table22[[#This Row],[E]]+Table22[[#This Row],[(NOT IN D OR E)]]</f>
        <v>0</v>
      </c>
      <c r="H19" s="107" t="str">
        <f t="shared" si="0"/>
        <v/>
      </c>
      <c r="I19" s="82">
        <f t="shared" si="1"/>
        <v>0</v>
      </c>
      <c r="J19" s="82">
        <f>Table22[[#This Row],[TO DATE (D+E+F)]]*'Payment Application'!$D$21</f>
        <v>0</v>
      </c>
    </row>
    <row r="20" spans="1:10" x14ac:dyDescent="0.2">
      <c r="A20" s="84">
        <f>Table2[[#This Row],[A]]</f>
        <v>0</v>
      </c>
      <c r="B20" s="85">
        <f>Table2[[#This Row],[B]]</f>
        <v>0</v>
      </c>
      <c r="C20" s="105">
        <f>Table2[[#This Row],[C]]</f>
        <v>0</v>
      </c>
      <c r="D20" s="108">
        <f>Table2[[#This Row],[TO DATE (D+E+F)]]</f>
        <v>0</v>
      </c>
      <c r="E20" s="127"/>
      <c r="F20" s="106"/>
      <c r="G20" s="105">
        <f>Table22[[#This Row],[(D+E)]]+Table22[[#This Row],[E]]+Table22[[#This Row],[(NOT IN D OR E)]]</f>
        <v>0</v>
      </c>
      <c r="H20" s="107" t="str">
        <f t="shared" si="0"/>
        <v/>
      </c>
      <c r="I20" s="82">
        <f t="shared" si="1"/>
        <v>0</v>
      </c>
      <c r="J20" s="82">
        <f>Table22[[#This Row],[TO DATE (D+E+F)]]*'Payment Application'!$D$21</f>
        <v>0</v>
      </c>
    </row>
    <row r="21" spans="1:10" x14ac:dyDescent="0.2">
      <c r="A21" s="84">
        <f>Table2[[#This Row],[A]]</f>
        <v>0</v>
      </c>
      <c r="B21" s="85">
        <f>Table2[[#This Row],[B]]</f>
        <v>0</v>
      </c>
      <c r="C21" s="105">
        <f>Table2[[#This Row],[C]]</f>
        <v>0</v>
      </c>
      <c r="D21" s="108">
        <f>Table2[[#This Row],[TO DATE (D+E+F)]]</f>
        <v>0</v>
      </c>
      <c r="E21" s="127"/>
      <c r="F21" s="106"/>
      <c r="G21" s="105">
        <f>Table22[[#This Row],[(D+E)]]+Table22[[#This Row],[E]]+Table22[[#This Row],[(NOT IN D OR E)]]</f>
        <v>0</v>
      </c>
      <c r="H21" s="107" t="str">
        <f t="shared" si="0"/>
        <v/>
      </c>
      <c r="I21" s="82">
        <f t="shared" si="1"/>
        <v>0</v>
      </c>
      <c r="J21" s="82">
        <f>Table22[[#This Row],[TO DATE (D+E+F)]]*'Payment Application'!$D$21</f>
        <v>0</v>
      </c>
    </row>
    <row r="22" spans="1:10" x14ac:dyDescent="0.2">
      <c r="A22" s="84">
        <f>Table2[[#This Row],[A]]</f>
        <v>0</v>
      </c>
      <c r="B22" s="85">
        <f>Table2[[#This Row],[B]]</f>
        <v>0</v>
      </c>
      <c r="C22" s="105">
        <f>Table2[[#This Row],[C]]</f>
        <v>0</v>
      </c>
      <c r="D22" s="108">
        <f>Table2[[#This Row],[TO DATE (D+E+F)]]</f>
        <v>0</v>
      </c>
      <c r="E22" s="127"/>
      <c r="F22" s="106"/>
      <c r="G22" s="105">
        <f>Table22[[#This Row],[(D+E)]]+Table22[[#This Row],[E]]+Table22[[#This Row],[(NOT IN D OR E)]]</f>
        <v>0</v>
      </c>
      <c r="H22" s="107" t="str">
        <f t="shared" si="0"/>
        <v/>
      </c>
      <c r="I22" s="82">
        <f t="shared" si="1"/>
        <v>0</v>
      </c>
      <c r="J22" s="82">
        <f>Table22[[#This Row],[TO DATE (D+E+F)]]*'Payment Application'!$D$21</f>
        <v>0</v>
      </c>
    </row>
    <row r="23" spans="1:10" x14ac:dyDescent="0.2">
      <c r="A23" s="84">
        <f>Table2[[#This Row],[A]]</f>
        <v>0</v>
      </c>
      <c r="B23" s="85">
        <f>Table2[[#This Row],[B]]</f>
        <v>0</v>
      </c>
      <c r="C23" s="105">
        <f>Table2[[#This Row],[C]]</f>
        <v>0</v>
      </c>
      <c r="D23" s="108">
        <f>Table2[[#This Row],[TO DATE (D+E+F)]]</f>
        <v>0</v>
      </c>
      <c r="E23" s="127"/>
      <c r="F23" s="106"/>
      <c r="G23" s="105">
        <f>Table22[[#This Row],[(D+E)]]+Table22[[#This Row],[E]]+Table22[[#This Row],[(NOT IN D OR E)]]</f>
        <v>0</v>
      </c>
      <c r="H23" s="107" t="str">
        <f t="shared" si="0"/>
        <v/>
      </c>
      <c r="I23" s="82">
        <f t="shared" si="1"/>
        <v>0</v>
      </c>
      <c r="J23" s="82">
        <f>Table22[[#This Row],[TO DATE (D+E+F)]]*'Payment Application'!$D$21</f>
        <v>0</v>
      </c>
    </row>
    <row r="24" spans="1:10" x14ac:dyDescent="0.2">
      <c r="A24" s="84">
        <f>Table2[[#This Row],[A]]</f>
        <v>0</v>
      </c>
      <c r="B24" s="85">
        <f>Table2[[#This Row],[B]]</f>
        <v>0</v>
      </c>
      <c r="C24" s="105">
        <f>Table2[[#This Row],[C]]</f>
        <v>0</v>
      </c>
      <c r="D24" s="108">
        <f>Table2[[#This Row],[TO DATE (D+E+F)]]</f>
        <v>0</v>
      </c>
      <c r="E24" s="127"/>
      <c r="F24" s="106"/>
      <c r="G24" s="105">
        <f>Table22[[#This Row],[(D+E)]]+Table22[[#This Row],[E]]+Table22[[#This Row],[(NOT IN D OR E)]]</f>
        <v>0</v>
      </c>
      <c r="H24" s="107" t="str">
        <f t="shared" si="0"/>
        <v/>
      </c>
      <c r="I24" s="82">
        <f t="shared" si="1"/>
        <v>0</v>
      </c>
      <c r="J24" s="82">
        <f>Table22[[#This Row],[TO DATE (D+E+F)]]*'Payment Application'!$D$21</f>
        <v>0</v>
      </c>
    </row>
    <row r="25" spans="1:10" x14ac:dyDescent="0.2">
      <c r="A25" s="84">
        <f>Table2[[#This Row],[A]]</f>
        <v>0</v>
      </c>
      <c r="B25" s="85">
        <f>Table2[[#This Row],[B]]</f>
        <v>0</v>
      </c>
      <c r="C25" s="105">
        <f>Table2[[#This Row],[C]]</f>
        <v>0</v>
      </c>
      <c r="D25" s="108">
        <f>Table2[[#This Row],[TO DATE (D+E+F)]]</f>
        <v>0</v>
      </c>
      <c r="E25" s="127"/>
      <c r="F25" s="106"/>
      <c r="G25" s="105">
        <f>Table22[[#This Row],[(D+E)]]+Table22[[#This Row],[E]]+Table22[[#This Row],[(NOT IN D OR E)]]</f>
        <v>0</v>
      </c>
      <c r="H25" s="107" t="str">
        <f t="shared" si="0"/>
        <v/>
      </c>
      <c r="I25" s="82">
        <f t="shared" si="1"/>
        <v>0</v>
      </c>
      <c r="J25" s="82">
        <f>Table22[[#This Row],[TO DATE (D+E+F)]]*'Payment Application'!$D$21</f>
        <v>0</v>
      </c>
    </row>
    <row r="26" spans="1:10" x14ac:dyDescent="0.2">
      <c r="A26" s="84">
        <f>Table2[[#This Row],[A]]</f>
        <v>0</v>
      </c>
      <c r="B26" s="85">
        <f>Table2[[#This Row],[B]]</f>
        <v>0</v>
      </c>
      <c r="C26" s="105">
        <f>Table2[[#This Row],[C]]</f>
        <v>0</v>
      </c>
      <c r="D26" s="108">
        <f>Table2[[#This Row],[TO DATE (D+E+F)]]</f>
        <v>0</v>
      </c>
      <c r="E26" s="127"/>
      <c r="F26" s="106"/>
      <c r="G26" s="105">
        <f>Table22[[#This Row],[(D+E)]]+Table22[[#This Row],[E]]+Table22[[#This Row],[(NOT IN D OR E)]]</f>
        <v>0</v>
      </c>
      <c r="H26" s="107" t="str">
        <f t="shared" si="0"/>
        <v/>
      </c>
      <c r="I26" s="82">
        <f t="shared" si="1"/>
        <v>0</v>
      </c>
      <c r="J26" s="82">
        <f>Table22[[#This Row],[TO DATE (D+E+F)]]*'Payment Application'!$D$21</f>
        <v>0</v>
      </c>
    </row>
    <row r="27" spans="1:10" x14ac:dyDescent="0.2">
      <c r="A27" s="84">
        <f>Table2[[#This Row],[A]]</f>
        <v>0</v>
      </c>
      <c r="B27" s="85">
        <f>Table2[[#This Row],[B]]</f>
        <v>0</v>
      </c>
      <c r="C27" s="105">
        <f>Table2[[#This Row],[C]]</f>
        <v>0</v>
      </c>
      <c r="D27" s="108">
        <f>Table2[[#This Row],[TO DATE (D+E+F)]]</f>
        <v>0</v>
      </c>
      <c r="E27" s="127"/>
      <c r="F27" s="106"/>
      <c r="G27" s="105">
        <f>Table22[[#This Row],[(D+E)]]+Table22[[#This Row],[E]]+Table22[[#This Row],[(NOT IN D OR E)]]</f>
        <v>0</v>
      </c>
      <c r="H27" s="107" t="str">
        <f t="shared" si="0"/>
        <v/>
      </c>
      <c r="I27" s="82">
        <f t="shared" si="1"/>
        <v>0</v>
      </c>
      <c r="J27" s="82">
        <f>Table22[[#This Row],[TO DATE (D+E+F)]]*'Payment Application'!$D$21</f>
        <v>0</v>
      </c>
    </row>
    <row r="28" spans="1:10" x14ac:dyDescent="0.2">
      <c r="A28" s="84">
        <f>Table2[[#This Row],[A]]</f>
        <v>0</v>
      </c>
      <c r="B28" s="85">
        <f>Table2[[#This Row],[B]]</f>
        <v>0</v>
      </c>
      <c r="C28" s="105">
        <f>Table2[[#This Row],[C]]</f>
        <v>0</v>
      </c>
      <c r="D28" s="108">
        <f>Table2[[#This Row],[TO DATE (D+E+F)]]</f>
        <v>0</v>
      </c>
      <c r="E28" s="127"/>
      <c r="F28" s="106"/>
      <c r="G28" s="105">
        <f>Table22[[#This Row],[(D+E)]]+Table22[[#This Row],[E]]+Table22[[#This Row],[(NOT IN D OR E)]]</f>
        <v>0</v>
      </c>
      <c r="H28" s="107" t="str">
        <f t="shared" si="0"/>
        <v/>
      </c>
      <c r="I28" s="82">
        <f t="shared" si="1"/>
        <v>0</v>
      </c>
      <c r="J28" s="82">
        <f>Table22[[#This Row],[TO DATE (D+E+F)]]*'Payment Application'!$D$21</f>
        <v>0</v>
      </c>
    </row>
    <row r="29" spans="1:10" x14ac:dyDescent="0.2">
      <c r="A29" s="84">
        <f>Table2[[#This Row],[A]]</f>
        <v>0</v>
      </c>
      <c r="B29" s="85">
        <f>Table2[[#This Row],[B]]</f>
        <v>0</v>
      </c>
      <c r="C29" s="105">
        <f>Table2[[#This Row],[C]]</f>
        <v>0</v>
      </c>
      <c r="D29" s="108">
        <f>Table2[[#This Row],[TO DATE (D+E+F)]]</f>
        <v>0</v>
      </c>
      <c r="E29" s="127"/>
      <c r="F29" s="106"/>
      <c r="G29" s="105">
        <f>Table22[[#This Row],[(D+E)]]+Table22[[#This Row],[E]]+Table22[[#This Row],[(NOT IN D OR E)]]</f>
        <v>0</v>
      </c>
      <c r="H29" s="107" t="str">
        <f t="shared" si="0"/>
        <v/>
      </c>
      <c r="I29" s="82">
        <f t="shared" si="1"/>
        <v>0</v>
      </c>
      <c r="J29" s="82">
        <f>Table22[[#This Row],[TO DATE (D+E+F)]]*'Payment Application'!$D$21</f>
        <v>0</v>
      </c>
    </row>
    <row r="30" spans="1:10" x14ac:dyDescent="0.2">
      <c r="A30" s="84">
        <f>Table2[[#This Row],[A]]</f>
        <v>0</v>
      </c>
      <c r="B30" s="85">
        <f>Table2[[#This Row],[B]]</f>
        <v>0</v>
      </c>
      <c r="C30" s="105">
        <f>Table2[[#This Row],[C]]</f>
        <v>0</v>
      </c>
      <c r="D30" s="108">
        <f>Table2[[#This Row],[TO DATE (D+E+F)]]</f>
        <v>0</v>
      </c>
      <c r="E30" s="127"/>
      <c r="F30" s="106"/>
      <c r="G30" s="105">
        <f>Table22[[#This Row],[(D+E)]]+Table22[[#This Row],[E]]+Table22[[#This Row],[(NOT IN D OR E)]]</f>
        <v>0</v>
      </c>
      <c r="H30" s="107" t="str">
        <f t="shared" si="0"/>
        <v/>
      </c>
      <c r="I30" s="82">
        <f t="shared" si="1"/>
        <v>0</v>
      </c>
      <c r="J30" s="82">
        <f>Table22[[#This Row],[TO DATE (D+E+F)]]*'Payment Application'!$D$21</f>
        <v>0</v>
      </c>
    </row>
    <row r="31" spans="1:10" x14ac:dyDescent="0.2">
      <c r="A31" s="84">
        <f>Table2[[#This Row],[A]]</f>
        <v>0</v>
      </c>
      <c r="B31" s="85">
        <f>Table2[[#This Row],[B]]</f>
        <v>0</v>
      </c>
      <c r="C31" s="105">
        <f>Table2[[#This Row],[C]]</f>
        <v>0</v>
      </c>
      <c r="D31" s="108">
        <f>Table2[[#This Row],[TO DATE (D+E+F)]]</f>
        <v>0</v>
      </c>
      <c r="E31" s="127"/>
      <c r="F31" s="106"/>
      <c r="G31" s="105">
        <f>Table22[[#This Row],[(D+E)]]+Table22[[#This Row],[E]]+Table22[[#This Row],[(NOT IN D OR E)]]</f>
        <v>0</v>
      </c>
      <c r="H31" s="107" t="str">
        <f t="shared" si="0"/>
        <v/>
      </c>
      <c r="I31" s="82">
        <f t="shared" si="1"/>
        <v>0</v>
      </c>
      <c r="J31" s="82">
        <f>Table22[[#This Row],[TO DATE (D+E+F)]]*'Payment Application'!$D$21</f>
        <v>0</v>
      </c>
    </row>
    <row r="32" spans="1:10" x14ac:dyDescent="0.2">
      <c r="A32" s="84">
        <f>Table2[[#This Row],[A]]</f>
        <v>0</v>
      </c>
      <c r="B32" s="85">
        <f>Table2[[#This Row],[B]]</f>
        <v>0</v>
      </c>
      <c r="C32" s="105">
        <f>Table2[[#This Row],[C]]</f>
        <v>0</v>
      </c>
      <c r="D32" s="108">
        <f>Table2[[#This Row],[TO DATE (D+E+F)]]</f>
        <v>0</v>
      </c>
      <c r="E32" s="127"/>
      <c r="F32" s="106"/>
      <c r="G32" s="105">
        <f>Table22[[#This Row],[(D+E)]]+Table22[[#This Row],[E]]+Table22[[#This Row],[(NOT IN D OR E)]]</f>
        <v>0</v>
      </c>
      <c r="H32" s="107" t="str">
        <f t="shared" si="0"/>
        <v/>
      </c>
      <c r="I32" s="82">
        <f t="shared" si="1"/>
        <v>0</v>
      </c>
      <c r="J32" s="82">
        <f>Table22[[#This Row],[TO DATE (D+E+F)]]*'Payment Application'!$D$21</f>
        <v>0</v>
      </c>
    </row>
    <row r="33" spans="1:10" x14ac:dyDescent="0.2">
      <c r="A33" s="84">
        <f>Table2[[#This Row],[A]]</f>
        <v>0</v>
      </c>
      <c r="B33" s="85">
        <f>Table2[[#This Row],[B]]</f>
        <v>0</v>
      </c>
      <c r="C33" s="105">
        <f>Table2[[#This Row],[C]]</f>
        <v>0</v>
      </c>
      <c r="D33" s="105">
        <f>Table2[[#This Row],[TO DATE (D+E+F)]]</f>
        <v>0</v>
      </c>
      <c r="E33" s="55"/>
      <c r="F33" s="106"/>
      <c r="G33" s="105">
        <f>Table22[[#This Row],[(D+E)]]+Table22[[#This Row],[E]]+Table22[[#This Row],[(NOT IN D OR E)]]</f>
        <v>0</v>
      </c>
      <c r="H33" s="107" t="str">
        <f t="shared" si="0"/>
        <v/>
      </c>
      <c r="I33" s="82">
        <f t="shared" si="1"/>
        <v>0</v>
      </c>
      <c r="J33" s="82">
        <f>Table22[[#This Row],[TO DATE (D+E+F)]]*'Payment Application'!$D$21</f>
        <v>0</v>
      </c>
    </row>
    <row r="34" spans="1:10" x14ac:dyDescent="0.2">
      <c r="A34" s="84">
        <f>Table2[[#This Row],[A]]</f>
        <v>0</v>
      </c>
      <c r="B34" s="85">
        <f>Table2[[#This Row],[B]]</f>
        <v>0</v>
      </c>
      <c r="C34" s="105">
        <f>Table2[[#This Row],[C]]</f>
        <v>0</v>
      </c>
      <c r="D34" s="105">
        <f>Table2[[#This Row],[TO DATE (D+E+F)]]</f>
        <v>0</v>
      </c>
      <c r="E34" s="55"/>
      <c r="F34" s="106"/>
      <c r="G34" s="105">
        <f>Table22[[#This Row],[(D+E)]]+Table22[[#This Row],[E]]+Table22[[#This Row],[(NOT IN D OR E)]]</f>
        <v>0</v>
      </c>
      <c r="H34" s="107" t="str">
        <f t="shared" si="0"/>
        <v/>
      </c>
      <c r="I34" s="82">
        <f t="shared" si="1"/>
        <v>0</v>
      </c>
      <c r="J34" s="82">
        <f>Table22[[#This Row],[TO DATE (D+E+F)]]*'Payment Application'!$D$21</f>
        <v>0</v>
      </c>
    </row>
    <row r="35" spans="1:10" x14ac:dyDescent="0.2">
      <c r="A35" s="84">
        <f>Table2[[#This Row],[A]]</f>
        <v>0</v>
      </c>
      <c r="B35" s="85">
        <f>Table2[[#This Row],[B]]</f>
        <v>0</v>
      </c>
      <c r="C35" s="105">
        <f>Table2[[#This Row],[C]]</f>
        <v>0</v>
      </c>
      <c r="D35" s="105">
        <f>Table2[[#This Row],[TO DATE (D+E+F)]]</f>
        <v>0</v>
      </c>
      <c r="E35" s="55"/>
      <c r="F35" s="106"/>
      <c r="G35" s="105">
        <f>Table22[[#This Row],[(D+E)]]+Table22[[#This Row],[E]]+Table22[[#This Row],[(NOT IN D OR E)]]</f>
        <v>0</v>
      </c>
      <c r="H35" s="107" t="str">
        <f t="shared" si="0"/>
        <v/>
      </c>
      <c r="I35" s="82">
        <f t="shared" si="1"/>
        <v>0</v>
      </c>
      <c r="J35" s="82">
        <f>Table22[[#This Row],[TO DATE (D+E+F)]]*'Payment Application'!$D$21</f>
        <v>0</v>
      </c>
    </row>
    <row r="36" spans="1:10" x14ac:dyDescent="0.2">
      <c r="A36" s="84">
        <f>Table2[[#This Row],[A]]</f>
        <v>0</v>
      </c>
      <c r="B36" s="85">
        <f>Table2[[#This Row],[B]]</f>
        <v>0</v>
      </c>
      <c r="C36" s="105">
        <f>Table2[[#This Row],[C]]</f>
        <v>0</v>
      </c>
      <c r="D36" s="105">
        <f>Table2[[#This Row],[TO DATE (D+E+F)]]</f>
        <v>0</v>
      </c>
      <c r="E36" s="55"/>
      <c r="F36" s="106"/>
      <c r="G36" s="105">
        <f>Table22[[#This Row],[(D+E)]]+Table22[[#This Row],[E]]+Table22[[#This Row],[(NOT IN D OR E)]]</f>
        <v>0</v>
      </c>
      <c r="H36" s="107" t="str">
        <f t="shared" si="0"/>
        <v/>
      </c>
      <c r="I36" s="105">
        <f t="shared" si="1"/>
        <v>0</v>
      </c>
      <c r="J36" s="105">
        <f>Table22[[#This Row],[TO DATE (D+E+F)]]*'Payment Application'!$D$21</f>
        <v>0</v>
      </c>
    </row>
    <row r="37" spans="1:10" x14ac:dyDescent="0.2">
      <c r="A37" s="84">
        <f>Table2[[#This Row],[A]]</f>
        <v>0</v>
      </c>
      <c r="B37" s="85">
        <f>Table2[[#This Row],[B]]</f>
        <v>0</v>
      </c>
      <c r="C37" s="105">
        <f>Table2[[#This Row],[C]]</f>
        <v>0</v>
      </c>
      <c r="D37" s="105">
        <f>Table2[[#This Row],[TO DATE (D+E+F)]]</f>
        <v>0</v>
      </c>
      <c r="E37" s="106"/>
      <c r="F37" s="106"/>
      <c r="G37" s="105">
        <f>Table22[[#This Row],[(D+E)]]+Table22[[#This Row],[E]]+Table22[[#This Row],[(NOT IN D OR E)]]</f>
        <v>0</v>
      </c>
      <c r="H37" s="107" t="str">
        <f t="shared" si="0"/>
        <v/>
      </c>
      <c r="I37" s="105">
        <f t="shared" si="1"/>
        <v>0</v>
      </c>
      <c r="J37" s="105">
        <f>Table22[[#This Row],[TO DATE (D+E+F)]]*'Payment Application'!$D$21</f>
        <v>0</v>
      </c>
    </row>
    <row r="38" spans="1:10" x14ac:dyDescent="0.2">
      <c r="A38" s="84">
        <f>Table2[[#This Row],[A]]</f>
        <v>0</v>
      </c>
      <c r="B38" s="85">
        <f>Table2[[#This Row],[B]]</f>
        <v>0</v>
      </c>
      <c r="C38" s="105">
        <f>Table2[[#This Row],[C]]</f>
        <v>0</v>
      </c>
      <c r="D38" s="105">
        <f>Table2[[#This Row],[TO DATE (D+E+F)]]</f>
        <v>0</v>
      </c>
      <c r="E38" s="106"/>
      <c r="F38" s="106"/>
      <c r="G38" s="105">
        <f>Table22[[#This Row],[(D+E)]]+Table22[[#This Row],[E]]+Table22[[#This Row],[(NOT IN D OR E)]]</f>
        <v>0</v>
      </c>
      <c r="H38" s="107" t="str">
        <f t="shared" si="0"/>
        <v/>
      </c>
      <c r="I38" s="105">
        <f t="shared" si="1"/>
        <v>0</v>
      </c>
      <c r="J38" s="105">
        <f>Table22[[#This Row],[TO DATE (D+E+F)]]*'Payment Application'!$D$21</f>
        <v>0</v>
      </c>
    </row>
    <row r="39" spans="1:10" x14ac:dyDescent="0.2">
      <c r="A39" s="84">
        <f>Table2[[#This Row],[A]]</f>
        <v>0</v>
      </c>
      <c r="B39" s="85">
        <f>Table2[[#This Row],[B]]</f>
        <v>0</v>
      </c>
      <c r="C39" s="105">
        <f>Table2[[#This Row],[C]]</f>
        <v>0</v>
      </c>
      <c r="D39" s="105">
        <f>Table2[[#This Row],[TO DATE (D+E+F)]]</f>
        <v>0</v>
      </c>
      <c r="E39" s="106"/>
      <c r="F39" s="106"/>
      <c r="G39" s="105">
        <f>Table22[[#This Row],[(D+E)]]+Table22[[#This Row],[E]]+Table22[[#This Row],[(NOT IN D OR E)]]</f>
        <v>0</v>
      </c>
      <c r="H39" s="107" t="str">
        <f t="shared" si="0"/>
        <v/>
      </c>
      <c r="I39" s="105">
        <f t="shared" si="1"/>
        <v>0</v>
      </c>
      <c r="J39" s="105">
        <f>Table22[[#This Row],[TO DATE (D+E+F)]]*'Payment Application'!$D$21</f>
        <v>0</v>
      </c>
    </row>
    <row r="40" spans="1:10" x14ac:dyDescent="0.2">
      <c r="A40" s="84">
        <f>Table2[[#This Row],[A]]</f>
        <v>0</v>
      </c>
      <c r="B40" s="85">
        <f>Table2[[#This Row],[B]]</f>
        <v>0</v>
      </c>
      <c r="C40" s="105">
        <f>Table2[[#This Row],[C]]</f>
        <v>0</v>
      </c>
      <c r="D40" s="105">
        <f>Table2[[#This Row],[TO DATE (D+E+F)]]</f>
        <v>0</v>
      </c>
      <c r="E40" s="106"/>
      <c r="F40" s="106"/>
      <c r="G40" s="105">
        <f>Table22[[#This Row],[(D+E)]]+Table22[[#This Row],[E]]+Table22[[#This Row],[(NOT IN D OR E)]]</f>
        <v>0</v>
      </c>
      <c r="H40" s="107" t="str">
        <f t="shared" si="0"/>
        <v/>
      </c>
      <c r="I40" s="105">
        <f t="shared" si="1"/>
        <v>0</v>
      </c>
      <c r="J40" s="105">
        <f>Table22[[#This Row],[TO DATE (D+E+F)]]*'Payment Application'!$D$21</f>
        <v>0</v>
      </c>
    </row>
    <row r="41" spans="1:10" x14ac:dyDescent="0.2">
      <c r="A41" s="98">
        <f>Table2[[#This Row],[A]]</f>
        <v>0</v>
      </c>
      <c r="B41" s="99">
        <f>Table2[[#This Row],[B]]</f>
        <v>0</v>
      </c>
      <c r="C41" s="108">
        <f>Table2[[#This Row],[C]]</f>
        <v>0</v>
      </c>
      <c r="D41" s="108">
        <f>Table2[[#This Row],[TO DATE (D+E+F)]]</f>
        <v>0</v>
      </c>
      <c r="E41" s="109"/>
      <c r="F41" s="109"/>
      <c r="G41" s="108">
        <f>Table22[[#This Row],[(D+E)]]+Table22[[#This Row],[E]]+Table22[[#This Row],[(NOT IN D OR E)]]</f>
        <v>0</v>
      </c>
      <c r="H41" s="110" t="str">
        <f t="shared" ref="H41" si="2">IFERROR(G41/C41,"")</f>
        <v/>
      </c>
      <c r="I41" s="108">
        <f t="shared" ref="I41" si="3">C41-G41</f>
        <v>0</v>
      </c>
      <c r="J41" s="108">
        <f>Table22[[#This Row],[TO DATE (D+E+F)]]*'Payment Application'!$D$21</f>
        <v>0</v>
      </c>
    </row>
    <row r="42" spans="1:10" x14ac:dyDescent="0.2">
      <c r="A42" s="98">
        <f>Table2[[#This Row],[A]]</f>
        <v>0</v>
      </c>
      <c r="B42" s="99">
        <f>Table2[[#This Row],[B]]</f>
        <v>0</v>
      </c>
      <c r="C42" s="108">
        <f>Table2[[#This Row],[C]]</f>
        <v>0</v>
      </c>
      <c r="D42" s="108">
        <f>Table2[[#This Row],[TO DATE (D+E+F)]]</f>
        <v>0</v>
      </c>
      <c r="E42" s="109"/>
      <c r="F42" s="109"/>
      <c r="G42" s="108">
        <f>Table22[[#This Row],[(D+E)]]+Table22[[#This Row],[E]]+Table22[[#This Row],[(NOT IN D OR E)]]</f>
        <v>0</v>
      </c>
      <c r="H42" s="110" t="str">
        <f t="shared" ref="H42:H48" si="4">IFERROR(G42/C42,"")</f>
        <v/>
      </c>
      <c r="I42" s="108">
        <f t="shared" ref="I42:I48" si="5">C42-G42</f>
        <v>0</v>
      </c>
      <c r="J42" s="108">
        <f>Table22[[#This Row],[TO DATE (D+E+F)]]*'Payment Application'!$D$21</f>
        <v>0</v>
      </c>
    </row>
    <row r="43" spans="1:10" x14ac:dyDescent="0.2">
      <c r="A43" s="98">
        <f>Table2[[#This Row],[A]]</f>
        <v>0</v>
      </c>
      <c r="B43" s="99">
        <f>Table2[[#This Row],[B]]</f>
        <v>0</v>
      </c>
      <c r="C43" s="108">
        <f>Table2[[#This Row],[C]]</f>
        <v>0</v>
      </c>
      <c r="D43" s="108">
        <f>Table2[[#This Row],[TO DATE (D+E+F)]]</f>
        <v>0</v>
      </c>
      <c r="E43" s="109"/>
      <c r="F43" s="109"/>
      <c r="G43" s="108">
        <f>Table22[[#This Row],[(D+E)]]+Table22[[#This Row],[E]]+Table22[[#This Row],[(NOT IN D OR E)]]</f>
        <v>0</v>
      </c>
      <c r="H43" s="110" t="str">
        <f t="shared" si="4"/>
        <v/>
      </c>
      <c r="I43" s="108">
        <f t="shared" si="5"/>
        <v>0</v>
      </c>
      <c r="J43" s="108">
        <f>Table22[[#This Row],[TO DATE (D+E+F)]]*'Payment Application'!$D$21</f>
        <v>0</v>
      </c>
    </row>
    <row r="44" spans="1:10" x14ac:dyDescent="0.2">
      <c r="A44" s="98">
        <f>Table2[[#This Row],[A]]</f>
        <v>0</v>
      </c>
      <c r="B44" s="99">
        <f>Table2[[#This Row],[B]]</f>
        <v>0</v>
      </c>
      <c r="C44" s="108">
        <f>Table2[[#This Row],[C]]</f>
        <v>0</v>
      </c>
      <c r="D44" s="108">
        <f>Table2[[#This Row],[TO DATE (D+E+F)]]</f>
        <v>0</v>
      </c>
      <c r="E44" s="109"/>
      <c r="F44" s="109"/>
      <c r="G44" s="108">
        <f>Table22[[#This Row],[(D+E)]]+Table22[[#This Row],[E]]+Table22[[#This Row],[(NOT IN D OR E)]]</f>
        <v>0</v>
      </c>
      <c r="H44" s="110" t="str">
        <f t="shared" si="4"/>
        <v/>
      </c>
      <c r="I44" s="108">
        <f t="shared" si="5"/>
        <v>0</v>
      </c>
      <c r="J44" s="108">
        <f>Table22[[#This Row],[TO DATE (D+E+F)]]*'Payment Application'!$D$21</f>
        <v>0</v>
      </c>
    </row>
    <row r="45" spans="1:10" x14ac:dyDescent="0.2">
      <c r="A45" s="98">
        <f>Table2[[#This Row],[A]]</f>
        <v>0</v>
      </c>
      <c r="B45" s="99">
        <f>Table2[[#This Row],[B]]</f>
        <v>0</v>
      </c>
      <c r="C45" s="108">
        <f>Table2[[#This Row],[C]]</f>
        <v>0</v>
      </c>
      <c r="D45" s="108">
        <f>Table2[[#This Row],[TO DATE (D+E+F)]]</f>
        <v>0</v>
      </c>
      <c r="E45" s="109"/>
      <c r="F45" s="109"/>
      <c r="G45" s="108">
        <f>Table22[[#This Row],[(D+E)]]+Table22[[#This Row],[E]]+Table22[[#This Row],[(NOT IN D OR E)]]</f>
        <v>0</v>
      </c>
      <c r="H45" s="110" t="str">
        <f t="shared" si="4"/>
        <v/>
      </c>
      <c r="I45" s="108">
        <f t="shared" si="5"/>
        <v>0</v>
      </c>
      <c r="J45" s="108">
        <f>Table22[[#This Row],[TO DATE (D+E+F)]]*'Payment Application'!$D$21</f>
        <v>0</v>
      </c>
    </row>
    <row r="46" spans="1:10" x14ac:dyDescent="0.2">
      <c r="A46" s="98">
        <f>Table2[[#This Row],[A]]</f>
        <v>0</v>
      </c>
      <c r="B46" s="99">
        <f>Table2[[#This Row],[B]]</f>
        <v>0</v>
      </c>
      <c r="C46" s="108">
        <f>Table2[[#This Row],[C]]</f>
        <v>0</v>
      </c>
      <c r="D46" s="108">
        <f>Table2[[#This Row],[TO DATE (D+E+F)]]</f>
        <v>0</v>
      </c>
      <c r="E46" s="109"/>
      <c r="F46" s="109"/>
      <c r="G46" s="108">
        <f>Table22[[#This Row],[(D+E)]]+Table22[[#This Row],[E]]+Table22[[#This Row],[(NOT IN D OR E)]]</f>
        <v>0</v>
      </c>
      <c r="H46" s="110" t="str">
        <f t="shared" si="4"/>
        <v/>
      </c>
      <c r="I46" s="108">
        <f t="shared" si="5"/>
        <v>0</v>
      </c>
      <c r="J46" s="108">
        <f>Table22[[#This Row],[TO DATE (D+E+F)]]*'Payment Application'!$D$21</f>
        <v>0</v>
      </c>
    </row>
    <row r="47" spans="1:10" x14ac:dyDescent="0.2">
      <c r="A47" s="98">
        <f>Table2[[#This Row],[A]]</f>
        <v>0</v>
      </c>
      <c r="B47" s="99">
        <f>Table2[[#This Row],[B]]</f>
        <v>0</v>
      </c>
      <c r="C47" s="108">
        <f>Table2[[#This Row],[C]]</f>
        <v>0</v>
      </c>
      <c r="D47" s="108">
        <f>Table2[[#This Row],[TO DATE (D+E+F)]]</f>
        <v>0</v>
      </c>
      <c r="E47" s="109"/>
      <c r="F47" s="109"/>
      <c r="G47" s="108">
        <f>Table22[[#This Row],[(D+E)]]+Table22[[#This Row],[E]]+Table22[[#This Row],[(NOT IN D OR E)]]</f>
        <v>0</v>
      </c>
      <c r="H47" s="110" t="str">
        <f t="shared" si="4"/>
        <v/>
      </c>
      <c r="I47" s="108">
        <f t="shared" si="5"/>
        <v>0</v>
      </c>
      <c r="J47" s="108">
        <f>Table22[[#This Row],[TO DATE (D+E+F)]]*'Payment Application'!$D$21</f>
        <v>0</v>
      </c>
    </row>
    <row r="48" spans="1:10" x14ac:dyDescent="0.2">
      <c r="A48" s="98">
        <f>Table2[[#This Row],[A]]</f>
        <v>0</v>
      </c>
      <c r="B48" s="99">
        <f>Table2[[#This Row],[B]]</f>
        <v>0</v>
      </c>
      <c r="C48" s="108">
        <f>Table2[[#This Row],[C]]</f>
        <v>0</v>
      </c>
      <c r="D48" s="108">
        <f>Table2[[#This Row],[TO DATE (D+E+F)]]</f>
        <v>0</v>
      </c>
      <c r="E48" s="109"/>
      <c r="F48" s="109"/>
      <c r="G48" s="108">
        <f>Table22[[#This Row],[(D+E)]]+Table22[[#This Row],[E]]+Table22[[#This Row],[(NOT IN D OR E)]]</f>
        <v>0</v>
      </c>
      <c r="H48" s="110" t="str">
        <f t="shared" si="4"/>
        <v/>
      </c>
      <c r="I48" s="108">
        <f t="shared" si="5"/>
        <v>0</v>
      </c>
      <c r="J48" s="108">
        <f>Table22[[#This Row],[TO DATE (D+E+F)]]*'Payment Application'!$D$21</f>
        <v>0</v>
      </c>
    </row>
    <row r="49" spans="1:10" ht="12" thickBot="1" x14ac:dyDescent="0.25">
      <c r="A49" s="95"/>
      <c r="B49" s="96" t="s">
        <v>50</v>
      </c>
      <c r="C49" s="97">
        <f>SUBTOTAL(109,Table22[C])</f>
        <v>0</v>
      </c>
      <c r="D49" s="97">
        <f>SUBTOTAL(109,Table22[(D+E)])</f>
        <v>0</v>
      </c>
      <c r="E49" s="97">
        <f>SUBTOTAL(109,Table22[E])</f>
        <v>0</v>
      </c>
      <c r="F49" s="97">
        <f>SUBTOTAL(109,Table22[(NOT IN D OR E)])</f>
        <v>0</v>
      </c>
      <c r="G49" s="97">
        <f>SUBTOTAL(109,Table22[TO DATE (D+E+F)])</f>
        <v>0</v>
      </c>
      <c r="H49" s="111">
        <f>IFERROR(Table22[[#Totals],[TO DATE (D+E+F)]]/Table22[[#Totals],[C]],0)</f>
        <v>0</v>
      </c>
      <c r="I49" s="97">
        <f>Table22[[#Totals],[C]]-Table22[[#Totals],[TO DATE (D+E+F)]]</f>
        <v>0</v>
      </c>
      <c r="J49" s="97">
        <f>SUBTOTAL(109,Table22[I])</f>
        <v>0</v>
      </c>
    </row>
    <row r="50" spans="1:10" ht="12" thickTop="1" x14ac:dyDescent="0.2"/>
  </sheetData>
  <mergeCells count="5">
    <mergeCell ref="G1:H1"/>
    <mergeCell ref="G2:H2"/>
    <mergeCell ref="G3:H3"/>
    <mergeCell ref="G6:H6"/>
    <mergeCell ref="D7:E7"/>
  </mergeCells>
  <pageMargins left="0.75" right="0.75" top="0.75" bottom="0.75" header="0.3" footer="0"/>
  <pageSetup scale="91" orientation="landscape" r:id="rId1"/>
  <headerFooter>
    <oddHeader>&amp;C&amp;"Arial,Bold"FACILITY PLANNING AND CONTROL
CONTINUATION SHEET&amp;R&amp;9
page &amp;P of &amp;N</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tabSelected="1" view="pageLayout" zoomScaleNormal="100" workbookViewId="0">
      <selection activeCell="A18" sqref="A18:J18"/>
    </sheetView>
  </sheetViews>
  <sheetFormatPr defaultRowHeight="12.75" x14ac:dyDescent="0.2"/>
  <cols>
    <col min="1" max="1" width="9.140625" style="145" customWidth="1"/>
    <col min="2" max="10" width="9.140625" style="145"/>
  </cols>
  <sheetData>
    <row r="1" spans="1:10" ht="18.75" x14ac:dyDescent="0.2">
      <c r="A1" s="380" t="s">
        <v>89</v>
      </c>
      <c r="B1" s="380"/>
      <c r="C1" s="380"/>
      <c r="D1" s="380"/>
      <c r="E1" s="380"/>
      <c r="F1" s="380"/>
      <c r="G1" s="380"/>
      <c r="H1" s="380"/>
      <c r="I1" s="380"/>
      <c r="J1" s="380"/>
    </row>
    <row r="2" spans="1:10" ht="18.75" x14ac:dyDescent="0.2">
      <c r="A2" s="380" t="s">
        <v>90</v>
      </c>
      <c r="B2" s="380"/>
      <c r="C2" s="380"/>
      <c r="D2" s="380"/>
      <c r="E2" s="380"/>
      <c r="F2" s="380"/>
      <c r="G2" s="380"/>
      <c r="H2" s="380"/>
      <c r="I2" s="380"/>
      <c r="J2" s="380"/>
    </row>
    <row r="3" spans="1:10" ht="18.75" x14ac:dyDescent="0.2">
      <c r="A3" s="380" t="s">
        <v>91</v>
      </c>
      <c r="B3" s="380"/>
      <c r="C3" s="380"/>
      <c r="D3" s="380"/>
      <c r="E3" s="380"/>
      <c r="F3" s="380"/>
      <c r="G3" s="380"/>
      <c r="H3" s="380"/>
      <c r="I3" s="380"/>
      <c r="J3" s="380"/>
    </row>
    <row r="4" spans="1:10" ht="15.75" x14ac:dyDescent="0.2">
      <c r="A4" s="144"/>
    </row>
    <row r="5" spans="1:10" ht="14.25" x14ac:dyDescent="0.2">
      <c r="A5" s="379" t="s">
        <v>92</v>
      </c>
      <c r="B5" s="379"/>
      <c r="C5" s="379"/>
      <c r="D5" s="379"/>
      <c r="E5" s="379"/>
      <c r="F5" s="379"/>
      <c r="G5" s="379"/>
      <c r="H5" s="379"/>
      <c r="I5" s="379"/>
      <c r="J5" s="379"/>
    </row>
    <row r="6" spans="1:10" ht="15" x14ac:dyDescent="0.2">
      <c r="A6" s="377" t="s">
        <v>93</v>
      </c>
      <c r="B6" s="377"/>
      <c r="C6" s="377"/>
      <c r="D6" s="377"/>
      <c r="E6" s="377"/>
      <c r="F6" s="377"/>
      <c r="G6" s="377"/>
      <c r="H6" s="377"/>
      <c r="I6" s="377"/>
      <c r="J6" s="377"/>
    </row>
    <row r="7" spans="1:10" ht="29.25" customHeight="1" x14ac:dyDescent="0.2">
      <c r="A7" s="377" t="s">
        <v>94</v>
      </c>
      <c r="B7" s="377"/>
      <c r="C7" s="377"/>
      <c r="D7" s="377"/>
      <c r="E7" s="377"/>
      <c r="F7" s="377"/>
      <c r="G7" s="377"/>
      <c r="H7" s="377"/>
      <c r="I7" s="377"/>
      <c r="J7" s="377"/>
    </row>
    <row r="8" spans="1:10" ht="15" x14ac:dyDescent="0.2">
      <c r="A8" s="377" t="s">
        <v>95</v>
      </c>
      <c r="B8" s="377"/>
      <c r="C8" s="377"/>
      <c r="D8" s="377"/>
      <c r="E8" s="377"/>
      <c r="F8" s="377"/>
      <c r="G8" s="377"/>
      <c r="H8" s="377"/>
      <c r="I8" s="377"/>
      <c r="J8" s="377"/>
    </row>
    <row r="9" spans="1:10" ht="29.25" customHeight="1" x14ac:dyDescent="0.2">
      <c r="B9" s="381" t="s">
        <v>96</v>
      </c>
      <c r="C9" s="381"/>
      <c r="D9" s="381"/>
      <c r="E9" s="381"/>
      <c r="F9" s="381"/>
      <c r="G9" s="381"/>
      <c r="H9" s="381"/>
      <c r="I9" s="381"/>
      <c r="J9" s="381"/>
    </row>
    <row r="10" spans="1:10" ht="15" x14ac:dyDescent="0.2">
      <c r="B10" s="381" t="s">
        <v>97</v>
      </c>
      <c r="C10" s="381"/>
      <c r="D10" s="381"/>
      <c r="E10" s="381"/>
      <c r="F10" s="381"/>
      <c r="G10" s="381"/>
      <c r="H10" s="381"/>
      <c r="I10" s="381"/>
      <c r="J10" s="381"/>
    </row>
    <row r="11" spans="1:10" ht="30" customHeight="1" x14ac:dyDescent="0.2">
      <c r="B11" s="381" t="s">
        <v>98</v>
      </c>
      <c r="C11" s="381"/>
      <c r="D11" s="381"/>
      <c r="E11" s="381"/>
      <c r="F11" s="381"/>
      <c r="G11" s="381"/>
      <c r="H11" s="381"/>
      <c r="I11" s="381"/>
      <c r="J11" s="381"/>
    </row>
    <row r="12" spans="1:10" ht="15" x14ac:dyDescent="0.2">
      <c r="A12" s="377" t="s">
        <v>99</v>
      </c>
      <c r="B12" s="377"/>
      <c r="C12" s="377"/>
      <c r="D12" s="377"/>
      <c r="E12" s="377"/>
      <c r="F12" s="377"/>
      <c r="G12" s="377"/>
      <c r="H12" s="377"/>
      <c r="I12" s="377"/>
      <c r="J12" s="377"/>
    </row>
    <row r="13" spans="1:10" ht="15" x14ac:dyDescent="0.2">
      <c r="A13" s="146"/>
    </row>
    <row r="14" spans="1:10" ht="14.25" x14ac:dyDescent="0.2">
      <c r="A14" s="379" t="s">
        <v>100</v>
      </c>
      <c r="B14" s="379"/>
      <c r="C14" s="379"/>
      <c r="D14" s="379"/>
      <c r="E14" s="379"/>
      <c r="F14" s="379"/>
      <c r="G14" s="379"/>
      <c r="H14" s="379"/>
      <c r="I14" s="379"/>
      <c r="J14" s="379"/>
    </row>
    <row r="15" spans="1:10" ht="15" x14ac:dyDescent="0.2">
      <c r="A15" s="377" t="s">
        <v>101</v>
      </c>
      <c r="B15" s="377"/>
      <c r="C15" s="377"/>
      <c r="D15" s="377"/>
      <c r="E15" s="377"/>
      <c r="F15" s="377"/>
      <c r="G15" s="377"/>
      <c r="H15" s="377"/>
      <c r="I15" s="377"/>
      <c r="J15" s="377"/>
    </row>
    <row r="16" spans="1:10" ht="15" x14ac:dyDescent="0.2">
      <c r="A16" s="377" t="s">
        <v>102</v>
      </c>
      <c r="B16" s="377"/>
      <c r="C16" s="377"/>
      <c r="D16" s="377"/>
      <c r="E16" s="377"/>
      <c r="F16" s="377"/>
      <c r="G16" s="377"/>
      <c r="H16" s="377"/>
      <c r="I16" s="377"/>
      <c r="J16" s="377"/>
    </row>
    <row r="17" spans="1:10" ht="30.75" customHeight="1" x14ac:dyDescent="0.2">
      <c r="A17" s="377" t="s">
        <v>103</v>
      </c>
      <c r="B17" s="377"/>
      <c r="C17" s="377"/>
      <c r="D17" s="377"/>
      <c r="E17" s="377"/>
      <c r="F17" s="377"/>
      <c r="G17" s="377"/>
      <c r="H17" s="377"/>
      <c r="I17" s="377"/>
      <c r="J17" s="377"/>
    </row>
    <row r="18" spans="1:10" ht="31.5" customHeight="1" x14ac:dyDescent="0.2">
      <c r="A18" s="378" t="s">
        <v>104</v>
      </c>
      <c r="B18" s="378"/>
      <c r="C18" s="378"/>
      <c r="D18" s="378"/>
      <c r="E18" s="378"/>
      <c r="F18" s="378"/>
      <c r="G18" s="378"/>
      <c r="H18" s="378"/>
      <c r="I18" s="378"/>
      <c r="J18" s="378"/>
    </row>
    <row r="19" spans="1:10" ht="61.5" customHeight="1" x14ac:dyDescent="0.2">
      <c r="A19" s="377" t="s">
        <v>105</v>
      </c>
      <c r="B19" s="377"/>
      <c r="C19" s="377"/>
      <c r="D19" s="377"/>
      <c r="E19" s="377"/>
      <c r="F19" s="377"/>
      <c r="G19" s="377"/>
      <c r="H19" s="377"/>
      <c r="I19" s="377"/>
      <c r="J19" s="377"/>
    </row>
  </sheetData>
  <mergeCells count="17">
    <mergeCell ref="A14:J14"/>
    <mergeCell ref="A1:J1"/>
    <mergeCell ref="A2:J2"/>
    <mergeCell ref="A3:J3"/>
    <mergeCell ref="A5:J5"/>
    <mergeCell ref="A6:J6"/>
    <mergeCell ref="A7:J7"/>
    <mergeCell ref="A8:J8"/>
    <mergeCell ref="B9:J9"/>
    <mergeCell ref="B10:J10"/>
    <mergeCell ref="B11:J11"/>
    <mergeCell ref="A12:J12"/>
    <mergeCell ref="A15:J15"/>
    <mergeCell ref="A16:J16"/>
    <mergeCell ref="A17:J17"/>
    <mergeCell ref="A18:J18"/>
    <mergeCell ref="A19:J19"/>
  </mergeCells>
  <pageMargins left="0.7" right="0.7" top="0.75" bottom="0.75" header="0.3" footer="0.3"/>
  <pageSetup orientation="portrait"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Payment Application</vt:lpstr>
      <vt:lpstr>Prior App Continuation Sheet</vt:lpstr>
      <vt:lpstr>Current App Continuation Sheet</vt:lpstr>
      <vt:lpstr>Pay App INSTRUCTIONS</vt:lpstr>
      <vt:lpstr>'Payment Application'!Print_Area</vt:lpstr>
      <vt:lpstr>'Current App Continuation Sheet'!Print_Titles</vt:lpstr>
      <vt:lpstr>'Prior App Continuation Sheet'!Print_Titles</vt:lpstr>
    </vt:vector>
  </TitlesOfParts>
  <Company>General Services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Blakely</dc:creator>
  <cp:lastModifiedBy>Windows User</cp:lastModifiedBy>
  <cp:lastPrinted>2020-04-08T13:02:01Z</cp:lastPrinted>
  <dcterms:created xsi:type="dcterms:W3CDTF">1999-09-03T15:37:48Z</dcterms:created>
  <dcterms:modified xsi:type="dcterms:W3CDTF">2021-01-19T14:50:24Z</dcterms:modified>
</cp:coreProperties>
</file>