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 Buell\Dropbox (FDAE)\FDAE Team Folder\FDAE\Project Files\Tangipahoa Parish Government\TAN-055 - Cell 14 Construction\1 - Bid Documents\Cost Estimates\"/>
    </mc:Choice>
  </mc:AlternateContent>
  <xr:revisionPtr revIDLastSave="0" documentId="13_ncr:1_{11599F7B-DDE1-4216-95F3-431BA9AFACDC}" xr6:coauthVersionLast="43" xr6:coauthVersionMax="43" xr10:uidLastSave="{00000000-0000-0000-0000-000000000000}"/>
  <bookViews>
    <workbookView xWindow="-120" yWindow="-120" windowWidth="29040" windowHeight="16440" xr2:uid="{F0CFC3C2-8AFF-46C9-AE80-20FB0D846D81}"/>
  </bookViews>
  <sheets>
    <sheet name="Sheet1" sheetId="1" r:id="rId1"/>
  </sheets>
  <definedNames>
    <definedName name="_Hlk497288585" localSheetId="0">Sheet1!#REF!</definedName>
    <definedName name="_Hlk497288693" localSheetId="0">Sheet1!#REF!</definedName>
    <definedName name="_Hlk501022631" localSheetId="0">Sheet1!#REF!</definedName>
    <definedName name="_Hlk501022994" localSheetId="0">Sheet1!$A$14</definedName>
    <definedName name="_Hlk503182128" localSheetId="0">Sheet1!#REF!</definedName>
    <definedName name="OLE_LINK1" localSheetId="0">Sheet1!$A$6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8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A21" i="1" l="1"/>
  <c r="I22" i="1" l="1"/>
  <c r="E18" i="1"/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2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<sst xmlns="http://schemas.openxmlformats.org/spreadsheetml/2006/main" count="44" uniqueCount="33">
  <si>
    <t>QUANTITY:</t>
  </si>
  <si>
    <t>UNIT OF MEASURE:</t>
  </si>
  <si>
    <t>UNIT PRICE</t>
  </si>
  <si>
    <t>Lump Sum</t>
  </si>
  <si>
    <t>sq. ft.</t>
  </si>
  <si>
    <t>ft.</t>
  </si>
  <si>
    <t>Units</t>
  </si>
  <si>
    <t>cu. yd.</t>
  </si>
  <si>
    <t>Mobilization/Demobilization</t>
  </si>
  <si>
    <t>Textured HDPE Geomembrane (60-mil) AND GCL – Supply and Install</t>
  </si>
  <si>
    <t>Geocomposite Drainage Media (Slopes) – Supply and Install</t>
  </si>
  <si>
    <t>Leachate Collection Pipes for Leachate Collection Trenches and Cleanout Risers (6-inch Diameter Perforated/Solid HDPE SDR-17; Includes All Necessary Connections, Tees, and Elbows) – Supply and Install</t>
  </si>
  <si>
    <t>Leachate Collection Pipes for Leachate Collection Risers (10-inch Diameter Perforated/Solid HDPE SDR-17; Includes All Necessary Connections, Tees, and Elbows) – Supply and Install</t>
  </si>
  <si>
    <t>Geotextile (8-oz/sq.yd.) for Leachate Collection System– Supply and Install</t>
  </si>
  <si>
    <t>Geotextile (12-oz/sq.yd.) for Leachate Collection System– Supply and Install</t>
  </si>
  <si>
    <t>Stormwater Management</t>
  </si>
  <si>
    <t>DESCRIPTION</t>
  </si>
  <si>
    <t>REF. No.</t>
  </si>
  <si>
    <r>
      <t>Gravel for Leachate Collection Trenches and Sumps (</t>
    </r>
    <r>
      <rPr>
        <u/>
        <sz val="9"/>
        <color theme="1"/>
        <rFont val="Times New Roman"/>
        <family val="1"/>
      </rPr>
      <t>Placement only</t>
    </r>
    <r>
      <rPr>
        <sz val="9"/>
        <color theme="1"/>
        <rFont val="Times New Roman"/>
        <family val="1"/>
      </rPr>
      <t>)</t>
    </r>
  </si>
  <si>
    <t>TANGIPAHOA PARISH REGIONAL SOLID WASTE FACILITY</t>
  </si>
  <si>
    <t>DETAILED COST ESTIMATE FOR BID</t>
  </si>
  <si>
    <t>TOTAL</t>
  </si>
  <si>
    <r>
      <t>UNIT PRICE EXTENSION</t>
    </r>
    <r>
      <rPr>
        <b/>
        <i/>
        <sz val="8"/>
        <color theme="1"/>
        <rFont val="Times New Roman"/>
        <family val="1"/>
      </rPr>
      <t xml:space="preserve"> (Quantity times Unit Price)</t>
    </r>
  </si>
  <si>
    <t>Electrical Conduit From Electrical Power Panel to Headwalls – Provide Pump Control Systems, Conduit, Wiring, and Connections Required for a Complete and Operational System as Shown in the Drawings – Supply and Install</t>
  </si>
  <si>
    <t>Diaphragm Pumps with Connections, Piping, Liquid Level Detectors, Sump Strainers, Air Solenoids, and Air Regulators w/ Filters – 2-inch Drain Pipes From Headwall to Sump Included – Supply and Install</t>
  </si>
  <si>
    <t>ESI's Unit Price</t>
  </si>
  <si>
    <t>ESI's Extension</t>
  </si>
  <si>
    <t>CELL 14 CONSTRUCTION - INSTALLATION OF GEOSYNTHETIC MATERIALS</t>
  </si>
  <si>
    <t>Concrete Headwalls with Control Panels for Leachate Pumps – Supply and Construct</t>
  </si>
  <si>
    <t>Leachate Force Main from Headwalls to Wet Well– Installation of 6-inch Diameter HDPE SDR-11 Line Connecting all Cell 14 Headwalls to existing forcemain (All Connection Lines, Tees, Flanges, and Elbows included) – Supply and Install</t>
  </si>
  <si>
    <t>Contact Stormwater Force Main from Headwalls to Connection point – Installation of 6-inch Diameter HDPE SDR-11 Line (All Connection Lines, Tees, Flanges and Elbows Included. Installed in Same Trench as Leachate Force Main)– Supply and Install</t>
  </si>
  <si>
    <t>Compressed Air Line From prior termination point to Headwalls – Installation of 2-inch Diameter HDPE SDR-11 (All Connection Lines, Tees, and Elbows Included)– Supply and Install</t>
  </si>
  <si>
    <t>ESI's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</si>
</sst>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10" x14ac:knownFonts="1">
    <font>
      <sz val="13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37B9-AA38-4742-9E0C-C762BA822342}">
  <dimension ref="A1:I22"/>
  <sheetViews>
    <sheetView tabSelected="1" zoomScaleNormal="100" workbookViewId="0">
      <selection activeCell="G10" sqref="G10"/>
    </sheetView>
  </sheetViews>
  <sheetFormatPr defaultRowHeight="17.25" x14ac:dyDescent="0.3"/>
  <cols>
    <col min="2" max="2" width="71.44140625" customWidth="1"/>
    <col min="6" max="8" width="10" customWidth="1"/>
    <col min="9" max="9" width="9.5546875" bestFit="1" customWidth="1"/>
  </cols>
  <sheetData>
    <row r="1" spans="1:9" ht="21" x14ac:dyDescent="0.35">
      <c r="A1" s="4" t="s">
        <v>19</v>
      </c>
    </row>
    <row r="2" spans="1:9" ht="21" x14ac:dyDescent="0.35">
      <c r="A2" s="3" t="s">
        <v>27</v>
      </c>
    </row>
    <row r="4" spans="1:9" x14ac:dyDescent="0.3">
      <c r="A4" s="5" t="s">
        <v>20</v>
      </c>
    </row>
    <row r="5" spans="1:9" ht="18" thickBot="1" x14ac:dyDescent="0.35"/>
    <row r="6" spans="1:9" ht="47.25" thickBot="1" x14ac:dyDescent="0.35">
      <c r="A6" s="8" t="s">
        <v>17</v>
      </c>
      <c r="B6" s="8" t="s">
        <v>16</v>
      </c>
      <c r="C6" s="8" t="s">
        <v>0</v>
      </c>
      <c r="D6" s="8" t="s">
        <v>1</v>
      </c>
      <c r="E6" s="8" t="s">
        <v>2</v>
      </c>
      <c r="F6" s="8" t="s">
        <v>22</v>
      </c>
      <c r="G6" s="8" t="s">
        <v>25</v>
      </c>
      <c r="H6" s="8" t="s">
        <v>32</v>
      </c>
      <c r="I6" s="8" t="s">
        <v>26</v>
      </c>
    </row>
    <row r="7" spans="1:9" s="1" customFormat="1" ht="18" customHeight="1" thickBot="1" x14ac:dyDescent="0.35">
      <c r="A7" s="2">
        <v>1</v>
      </c>
      <c r="B7" s="9" t="s">
        <v>8</v>
      </c>
      <c r="C7" s="2">
        <v>1</v>
      </c>
      <c r="D7" s="2" t="s">
        <v>3</v>
      </c>
      <c r="E7" s="10">
        <v>30000</v>
      </c>
      <c r="F7" s="10">
        <f>+E7*C7</f>
        <v>30000</v>
      </c>
      <c r="G7" s="10">
        <v>24500</v>
      </c>
      <c r="H7" s="15">
        <v>1</v>
      </c>
      <c r="I7" s="10">
        <f>G7*H7</f>
        <v>24500</v>
      </c>
    </row>
    <row r="8" spans="1:9" s="1" customFormat="1" ht="18" customHeight="1" thickBot="1" x14ac:dyDescent="0.35">
      <c r="A8" s="6">
        <f>+A7+1</f>
        <v>2</v>
      </c>
      <c r="B8" s="9" t="s">
        <v>9</v>
      </c>
      <c r="C8" s="7">
        <v>530000</v>
      </c>
      <c r="D8" s="2" t="s">
        <v>4</v>
      </c>
      <c r="E8" s="10">
        <v>1</v>
      </c>
      <c r="F8" s="10">
        <f t="shared" ref="F8:F21" si="0">+E8*C8</f>
        <v>530000</v>
      </c>
      <c r="G8" s="13">
        <f>0.832+0.27</f>
        <v>1.1019999999999999</v>
      </c>
      <c r="H8" s="15">
        <v>530000</v>
      </c>
      <c r="I8" s="10">
        <f t="shared" ref="I8:I21" si="1">G8*H8</f>
        <v>584059.99999999988</v>
      </c>
    </row>
    <row r="9" spans="1:9" s="1" customFormat="1" ht="18" customHeight="1" thickBot="1" x14ac:dyDescent="0.35">
      <c r="A9" s="6">
        <f t="shared" ref="A9:A21" si="2">+A8+1</f>
        <v>3</v>
      </c>
      <c r="B9" s="9" t="s">
        <v>10</v>
      </c>
      <c r="C9" s="7">
        <v>75600</v>
      </c>
      <c r="D9" s="2" t="s">
        <v>4</v>
      </c>
      <c r="E9" s="10">
        <v>0.64</v>
      </c>
      <c r="F9" s="10">
        <f t="shared" si="0"/>
        <v>48384</v>
      </c>
      <c r="G9" s="10">
        <f>0.483+0.125</f>
        <v>0.60799999999999998</v>
      </c>
      <c r="H9" s="15">
        <v>75600</v>
      </c>
      <c r="I9" s="10">
        <f t="shared" si="1"/>
        <v>45964.799999999996</v>
      </c>
    </row>
    <row r="10" spans="1:9" s="1" customFormat="1" ht="27" customHeight="1" thickBot="1" x14ac:dyDescent="0.35">
      <c r="A10" s="6">
        <f t="shared" si="2"/>
        <v>4</v>
      </c>
      <c r="B10" s="9" t="s">
        <v>11</v>
      </c>
      <c r="C10" s="7">
        <v>2800</v>
      </c>
      <c r="D10" s="2" t="s">
        <v>5</v>
      </c>
      <c r="E10" s="10">
        <v>15</v>
      </c>
      <c r="F10" s="10">
        <f t="shared" si="0"/>
        <v>42000</v>
      </c>
      <c r="G10" s="10">
        <v>13.75</v>
      </c>
      <c r="H10" s="15">
        <v>2800</v>
      </c>
      <c r="I10" s="10">
        <f t="shared" si="1"/>
        <v>38500</v>
      </c>
    </row>
    <row r="11" spans="1:9" s="1" customFormat="1" ht="27" customHeight="1" thickBot="1" x14ac:dyDescent="0.35">
      <c r="A11" s="6">
        <f t="shared" si="2"/>
        <v>5</v>
      </c>
      <c r="B11" s="9" t="s">
        <v>12</v>
      </c>
      <c r="C11" s="14">
        <v>200</v>
      </c>
      <c r="D11" s="2" t="s">
        <v>5</v>
      </c>
      <c r="E11" s="10">
        <v>17.66</v>
      </c>
      <c r="F11" s="10">
        <f t="shared" si="0"/>
        <v>3532</v>
      </c>
      <c r="G11" s="10">
        <v>55</v>
      </c>
      <c r="H11" s="15">
        <v>200</v>
      </c>
      <c r="I11" s="10">
        <f t="shared" si="1"/>
        <v>11000</v>
      </c>
    </row>
    <row r="12" spans="1:9" s="1" customFormat="1" ht="18" customHeight="1" thickBot="1" x14ac:dyDescent="0.35">
      <c r="A12" s="6">
        <f t="shared" si="2"/>
        <v>6</v>
      </c>
      <c r="B12" s="9" t="s">
        <v>13</v>
      </c>
      <c r="C12" s="7">
        <v>5500</v>
      </c>
      <c r="D12" s="2" t="s">
        <v>4</v>
      </c>
      <c r="E12" s="10">
        <v>0.68</v>
      </c>
      <c r="F12" s="10">
        <f t="shared" si="0"/>
        <v>3740.0000000000005</v>
      </c>
      <c r="G12" s="10">
        <v>0.43</v>
      </c>
      <c r="H12" s="15">
        <v>5500</v>
      </c>
      <c r="I12" s="10">
        <f t="shared" si="1"/>
        <v>2365</v>
      </c>
    </row>
    <row r="13" spans="1:9" s="1" customFormat="1" ht="18" customHeight="1" thickBot="1" x14ac:dyDescent="0.35">
      <c r="A13" s="6">
        <f t="shared" si="2"/>
        <v>7</v>
      </c>
      <c r="B13" s="9" t="s">
        <v>14</v>
      </c>
      <c r="C13" s="7">
        <v>39000</v>
      </c>
      <c r="D13" s="2" t="s">
        <v>4</v>
      </c>
      <c r="E13" s="10">
        <v>0.28999999999999998</v>
      </c>
      <c r="F13" s="10">
        <f t="shared" si="0"/>
        <v>11310</v>
      </c>
      <c r="G13" s="10">
        <v>0.25</v>
      </c>
      <c r="H13" s="15">
        <v>39000</v>
      </c>
      <c r="I13" s="10">
        <f t="shared" si="1"/>
        <v>9750</v>
      </c>
    </row>
    <row r="14" spans="1:9" s="1" customFormat="1" ht="18" customHeight="1" thickBot="1" x14ac:dyDescent="0.35">
      <c r="A14" s="6">
        <f t="shared" si="2"/>
        <v>8</v>
      </c>
      <c r="B14" s="9" t="s">
        <v>18</v>
      </c>
      <c r="C14" s="2">
        <v>390</v>
      </c>
      <c r="D14" s="2" t="s">
        <v>7</v>
      </c>
      <c r="E14" s="10">
        <v>16.25</v>
      </c>
      <c r="F14" s="10">
        <f t="shared" si="0"/>
        <v>6337.5</v>
      </c>
      <c r="G14" s="10">
        <v>85</v>
      </c>
      <c r="H14" s="15">
        <v>390</v>
      </c>
      <c r="I14" s="10">
        <f t="shared" si="1"/>
        <v>33150</v>
      </c>
    </row>
    <row r="15" spans="1:9" s="1" customFormat="1" ht="27" customHeight="1" thickBot="1" x14ac:dyDescent="0.35">
      <c r="A15" s="6">
        <f t="shared" si="2"/>
        <v>9</v>
      </c>
      <c r="B15" s="9" t="s">
        <v>29</v>
      </c>
      <c r="C15" s="2">
        <v>600</v>
      </c>
      <c r="D15" s="2" t="s">
        <v>5</v>
      </c>
      <c r="E15" s="10">
        <v>16.5</v>
      </c>
      <c r="F15" s="10">
        <f t="shared" si="0"/>
        <v>9900</v>
      </c>
      <c r="G15" s="10">
        <v>22</v>
      </c>
      <c r="H15" s="15">
        <v>600</v>
      </c>
      <c r="I15" s="10">
        <f t="shared" si="1"/>
        <v>13200</v>
      </c>
    </row>
    <row r="16" spans="1:9" s="1" customFormat="1" ht="36" customHeight="1" thickBot="1" x14ac:dyDescent="0.35">
      <c r="A16" s="6">
        <f t="shared" si="2"/>
        <v>10</v>
      </c>
      <c r="B16" s="9" t="s">
        <v>30</v>
      </c>
      <c r="C16" s="7">
        <v>200</v>
      </c>
      <c r="D16" s="2" t="s">
        <v>5</v>
      </c>
      <c r="E16" s="10">
        <v>15.5</v>
      </c>
      <c r="F16" s="10">
        <f t="shared" si="0"/>
        <v>3100</v>
      </c>
      <c r="G16" s="10">
        <v>111</v>
      </c>
      <c r="H16" s="15">
        <v>200</v>
      </c>
      <c r="I16" s="10">
        <f t="shared" si="1"/>
        <v>22200</v>
      </c>
    </row>
    <row r="17" spans="1:9" s="1" customFormat="1" ht="27" customHeight="1" thickBot="1" x14ac:dyDescent="0.35">
      <c r="A17" s="6">
        <f t="shared" si="2"/>
        <v>11</v>
      </c>
      <c r="B17" s="9" t="s">
        <v>31</v>
      </c>
      <c r="C17" s="2">
        <v>600</v>
      </c>
      <c r="D17" s="2" t="s">
        <v>5</v>
      </c>
      <c r="E17" s="10">
        <v>9.6999999999999993</v>
      </c>
      <c r="F17" s="10">
        <f t="shared" si="0"/>
        <v>5820</v>
      </c>
      <c r="G17" s="10">
        <v>8.75</v>
      </c>
      <c r="H17" s="15">
        <v>600</v>
      </c>
      <c r="I17" s="10">
        <f t="shared" si="1"/>
        <v>5250</v>
      </c>
    </row>
    <row r="18" spans="1:9" s="1" customFormat="1" ht="27" customHeight="1" thickBot="1" x14ac:dyDescent="0.35">
      <c r="A18" s="6">
        <f t="shared" si="2"/>
        <v>12</v>
      </c>
      <c r="B18" s="9" t="s">
        <v>23</v>
      </c>
      <c r="C18" s="2">
        <v>1</v>
      </c>
      <c r="D18" s="2" t="s">
        <v>3</v>
      </c>
      <c r="E18" s="10">
        <f>31585/C18</f>
        <v>31585</v>
      </c>
      <c r="F18" s="10">
        <f t="shared" si="0"/>
        <v>31585</v>
      </c>
      <c r="G18" s="10">
        <v>59400</v>
      </c>
      <c r="H18" s="15">
        <v>1</v>
      </c>
      <c r="I18" s="10">
        <f t="shared" si="1"/>
        <v>59400</v>
      </c>
    </row>
    <row r="19" spans="1:9" s="1" customFormat="1" ht="18" customHeight="1" thickBot="1" x14ac:dyDescent="0.35">
      <c r="A19" s="6">
        <f t="shared" si="2"/>
        <v>13</v>
      </c>
      <c r="B19" s="9" t="s">
        <v>15</v>
      </c>
      <c r="C19" s="2">
        <v>1</v>
      </c>
      <c r="D19" s="2" t="s">
        <v>3</v>
      </c>
      <c r="E19" s="10">
        <v>5000</v>
      </c>
      <c r="F19" s="10">
        <f t="shared" si="0"/>
        <v>5000</v>
      </c>
      <c r="G19" s="10">
        <v>16000</v>
      </c>
      <c r="H19" s="15">
        <v>1</v>
      </c>
      <c r="I19" s="10">
        <f t="shared" si="1"/>
        <v>16000</v>
      </c>
    </row>
    <row r="20" spans="1:9" s="1" customFormat="1" ht="27" customHeight="1" thickBot="1" x14ac:dyDescent="0.35">
      <c r="A20" s="6">
        <f t="shared" si="2"/>
        <v>14</v>
      </c>
      <c r="B20" s="9" t="s">
        <v>24</v>
      </c>
      <c r="C20" s="2">
        <v>3</v>
      </c>
      <c r="D20" s="2" t="s">
        <v>6</v>
      </c>
      <c r="E20" s="10">
        <v>8579</v>
      </c>
      <c r="F20" s="10">
        <f t="shared" si="0"/>
        <v>25737</v>
      </c>
      <c r="G20" s="10">
        <v>13350</v>
      </c>
      <c r="H20" s="15">
        <v>3</v>
      </c>
      <c r="I20" s="10">
        <f t="shared" si="1"/>
        <v>40050</v>
      </c>
    </row>
    <row r="21" spans="1:9" s="1" customFormat="1" ht="18" customHeight="1" thickBot="1" x14ac:dyDescent="0.35">
      <c r="A21" s="6">
        <f t="shared" si="2"/>
        <v>15</v>
      </c>
      <c r="B21" s="9" t="s">
        <v>28</v>
      </c>
      <c r="C21" s="2">
        <v>3</v>
      </c>
      <c r="D21" s="2" t="s">
        <v>6</v>
      </c>
      <c r="E21" s="10">
        <v>2300</v>
      </c>
      <c r="F21" s="10">
        <f t="shared" si="0"/>
        <v>6900</v>
      </c>
      <c r="G21" s="10">
        <v>10000</v>
      </c>
      <c r="H21" s="15">
        <v>3</v>
      </c>
      <c r="I21" s="10">
        <f t="shared" si="1"/>
        <v>30000</v>
      </c>
    </row>
    <row r="22" spans="1:9" ht="27" customHeight="1" thickBot="1" x14ac:dyDescent="0.35">
      <c r="E22" s="11" t="s">
        <v>21</v>
      </c>
      <c r="F22" s="12">
        <f>SUM(F7:F21)</f>
        <v>763345.5</v>
      </c>
      <c r="G22" s="11" t="s">
        <v>21</v>
      </c>
      <c r="H22" s="11"/>
      <c r="I22" s="12">
        <f>SUM(I7:I21)</f>
        <v>935389.79999999993</v>
      </c>
    </row>
  </sheetData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Sheet1!_Hlk501022994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Abreu</dc:creator>
  <cp:lastModifiedBy>Shawn Buell</cp:lastModifiedBy>
  <cp:lastPrinted>2019-04-12T14:08:56Z</cp:lastPrinted>
  <dcterms:created xsi:type="dcterms:W3CDTF">2018-01-12T15:57:12Z</dcterms:created>
  <dcterms:modified xsi:type="dcterms:W3CDTF">2019-05-29T21:51:14Z</dcterms:modified>
</cp:coreProperties>
</file>