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G21" s="1"/>
  <c r="F67" i="1" s="1"/>
  <c r="I67" s="1"/>
  <c r="I63"/>
  <c r="I59"/>
  <c r="I58"/>
  <c r="G5" i="2"/>
  <c r="G6"/>
  <c r="G49"/>
  <c r="G25"/>
  <c r="G26"/>
  <c r="G27"/>
  <c r="G28"/>
  <c r="G29"/>
  <c r="G31"/>
  <c r="G32"/>
  <c r="G33"/>
  <c r="G34"/>
  <c r="G55" s="1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F54" l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<sst xmlns="http://schemas.openxmlformats.org/spreadsheetml/2006/main" count="256" uniqueCount="151">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</sst>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F64" sqref="F64"/>
    </sheetView>
  </sheetViews>
  <sheetFormatPr defaultRowHeight="15"/>
  <cols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E2" t="s">
        <v>2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6" t="s">
        <v>23</v>
      </c>
      <c r="B5" s="7"/>
      <c r="C5" s="7"/>
      <c r="D5" s="7"/>
      <c r="E5" s="7"/>
      <c r="F5" s="7"/>
      <c r="G5" s="7"/>
      <c r="H5" s="7"/>
      <c r="I5" s="8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9"/>
      <c r="B6" s="10"/>
      <c r="C6" s="10"/>
      <c r="D6" s="10"/>
      <c r="E6" s="11" t="s">
        <v>11</v>
      </c>
      <c r="F6" s="11" t="s">
        <v>12</v>
      </c>
      <c r="G6" s="11" t="s">
        <v>13</v>
      </c>
      <c r="H6" s="10"/>
      <c r="I6" s="12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9" t="s">
        <v>7</v>
      </c>
      <c r="B7" s="10"/>
      <c r="C7" s="10"/>
      <c r="D7" s="10"/>
      <c r="E7" s="13">
        <v>0</v>
      </c>
      <c r="F7" s="13">
        <v>0</v>
      </c>
      <c r="G7" s="13">
        <v>0</v>
      </c>
      <c r="H7" s="10"/>
      <c r="I7" s="14">
        <f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9" t="s">
        <v>5</v>
      </c>
      <c r="B8" s="10"/>
      <c r="C8" s="10"/>
      <c r="D8" s="10"/>
      <c r="E8" s="13">
        <v>0</v>
      </c>
      <c r="F8" s="13">
        <v>0</v>
      </c>
      <c r="G8" s="13">
        <v>0</v>
      </c>
      <c r="H8" s="10"/>
      <c r="I8" s="14">
        <f xml:space="preserve"> MAX(N11:P11)</f>
        <v>0</v>
      </c>
    </row>
    <row r="9" spans="1:16">
      <c r="A9" s="9" t="s">
        <v>6</v>
      </c>
      <c r="B9" s="10"/>
      <c r="C9" s="10"/>
      <c r="D9" s="10"/>
      <c r="E9" s="13">
        <v>0</v>
      </c>
      <c r="F9" s="13">
        <v>0</v>
      </c>
      <c r="G9" s="13">
        <v>0</v>
      </c>
      <c r="H9" s="10"/>
      <c r="I9" s="14">
        <f xml:space="preserve"> MAX(N12:P12)</f>
        <v>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9" t="s">
        <v>8</v>
      </c>
      <c r="B10" s="10"/>
      <c r="C10" s="10"/>
      <c r="D10" s="10"/>
      <c r="E10" s="13">
        <v>0</v>
      </c>
      <c r="F10" s="13">
        <v>138</v>
      </c>
      <c r="G10" s="13">
        <v>0</v>
      </c>
      <c r="H10" s="10"/>
      <c r="I10" s="14">
        <f xml:space="preserve"> MAX(N13:P13)</f>
        <v>13800</v>
      </c>
      <c r="K10" s="2" t="s">
        <v>7</v>
      </c>
      <c r="L10" s="2"/>
      <c r="M10" s="2"/>
      <c r="N10" s="2">
        <f>E7*N2</f>
        <v>0</v>
      </c>
      <c r="O10" s="2">
        <f>F7*O2</f>
        <v>0</v>
      </c>
      <c r="P10" s="2">
        <f>G7*P2</f>
        <v>0</v>
      </c>
    </row>
    <row r="11" spans="1:16">
      <c r="A11" s="9" t="s">
        <v>9</v>
      </c>
      <c r="B11" s="10"/>
      <c r="C11" s="10"/>
      <c r="D11" s="10"/>
      <c r="E11" s="13">
        <v>0</v>
      </c>
      <c r="F11" s="13">
        <v>0</v>
      </c>
      <c r="G11" s="13">
        <v>0</v>
      </c>
      <c r="H11" s="10"/>
      <c r="I11" s="14">
        <f xml:space="preserve"> MAX(N14:P14)</f>
        <v>0</v>
      </c>
      <c r="K11" s="5" t="s">
        <v>15</v>
      </c>
      <c r="L11" s="2"/>
      <c r="M11" s="2"/>
      <c r="N11" s="2">
        <f>E8*N3</f>
        <v>0</v>
      </c>
      <c r="O11" s="2">
        <f>F8*O3</f>
        <v>0</v>
      </c>
      <c r="P11" s="2">
        <f>G8*P3</f>
        <v>0</v>
      </c>
    </row>
    <row r="12" spans="1:16">
      <c r="A12" s="15" t="s">
        <v>10</v>
      </c>
      <c r="B12" s="16"/>
      <c r="C12" s="16"/>
      <c r="D12" s="16"/>
      <c r="E12" s="17">
        <v>0</v>
      </c>
      <c r="F12" s="17">
        <v>0</v>
      </c>
      <c r="G12" s="17">
        <v>0</v>
      </c>
      <c r="H12" s="16"/>
      <c r="I12" s="18">
        <f xml:space="preserve"> MAX(N15:P15)</f>
        <v>0</v>
      </c>
      <c r="K12" s="2" t="s">
        <v>16</v>
      </c>
      <c r="L12" s="2"/>
      <c r="M12" s="2"/>
      <c r="N12" s="2">
        <f>E9*N4</f>
        <v>0</v>
      </c>
      <c r="O12" s="2">
        <f>F9*O4</f>
        <v>0</v>
      </c>
      <c r="P12" s="2">
        <f>G9*P4</f>
        <v>0</v>
      </c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K13" s="2" t="s">
        <v>17</v>
      </c>
      <c r="L13" s="2"/>
      <c r="M13" s="2"/>
      <c r="N13" s="2">
        <f>E10*N5</f>
        <v>0</v>
      </c>
      <c r="O13" s="2">
        <f>F10*O5</f>
        <v>13800</v>
      </c>
      <c r="P13" s="2">
        <f>G10*P5</f>
        <v>0</v>
      </c>
    </row>
    <row r="14" spans="1:16">
      <c r="K14" s="2" t="s">
        <v>9</v>
      </c>
      <c r="L14" s="2"/>
      <c r="M14" s="2"/>
      <c r="N14" s="2">
        <f>E11*N6</f>
        <v>0</v>
      </c>
      <c r="O14" s="2">
        <f>F11*O6</f>
        <v>0</v>
      </c>
      <c r="P14" s="2">
        <f>G11*P6</f>
        <v>0</v>
      </c>
    </row>
    <row r="15" spans="1:16" ht="20.100000000000001" customHeight="1">
      <c r="A15" s="6" t="s">
        <v>22</v>
      </c>
      <c r="B15" s="7"/>
      <c r="C15" s="7"/>
      <c r="D15" s="7"/>
      <c r="E15" s="7"/>
      <c r="F15" s="7"/>
      <c r="G15" s="7"/>
      <c r="H15" s="7"/>
      <c r="I15" s="8"/>
      <c r="K15" s="2" t="s">
        <v>10</v>
      </c>
      <c r="L15" s="2"/>
      <c r="M15" s="2"/>
      <c r="N15" s="2">
        <f>E12*N7</f>
        <v>0</v>
      </c>
      <c r="O15" s="2">
        <f>F12*O7</f>
        <v>0</v>
      </c>
      <c r="P15" s="2">
        <f>G12*P7</f>
        <v>0</v>
      </c>
    </row>
    <row r="16" spans="1:16" ht="30">
      <c r="A16" s="9"/>
      <c r="B16" s="10"/>
      <c r="C16" s="10"/>
      <c r="D16" s="10"/>
      <c r="E16" s="10"/>
      <c r="F16" s="19" t="s">
        <v>31</v>
      </c>
      <c r="G16" s="10"/>
      <c r="H16" s="10"/>
      <c r="I16" s="12" t="s">
        <v>14</v>
      </c>
    </row>
    <row r="17" spans="1:16">
      <c r="A17" s="9" t="s">
        <v>24</v>
      </c>
      <c r="B17" s="10"/>
      <c r="C17" s="10"/>
      <c r="D17" s="10"/>
      <c r="E17" s="10"/>
      <c r="F17" s="10">
        <v>0</v>
      </c>
      <c r="G17" s="10"/>
      <c r="H17" s="10"/>
      <c r="I17" s="14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9" t="s">
        <v>25</v>
      </c>
      <c r="B18" s="10"/>
      <c r="C18" s="10"/>
      <c r="D18" s="10"/>
      <c r="E18" s="10"/>
      <c r="F18" s="10">
        <v>0</v>
      </c>
      <c r="G18" s="10"/>
      <c r="H18" s="10"/>
      <c r="I18" s="14">
        <f t="shared" ref="I18:I22" si="0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9" t="s">
        <v>26</v>
      </c>
      <c r="B19" s="10"/>
      <c r="C19" s="10"/>
      <c r="D19" s="10"/>
      <c r="E19" s="10"/>
      <c r="F19" s="10">
        <v>0</v>
      </c>
      <c r="G19" s="10"/>
      <c r="H19" s="10"/>
      <c r="I19" s="14">
        <f t="shared" si="0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9" t="s">
        <v>27</v>
      </c>
      <c r="B20" s="10"/>
      <c r="C20" s="10"/>
      <c r="D20" s="10"/>
      <c r="E20" s="10"/>
      <c r="F20" s="10">
        <v>0</v>
      </c>
      <c r="G20" s="10"/>
      <c r="H20" s="10"/>
      <c r="I20" s="14">
        <f t="shared" si="0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9" t="s">
        <v>28</v>
      </c>
      <c r="B21" s="10"/>
      <c r="C21" s="10"/>
      <c r="D21" s="10"/>
      <c r="E21" s="10"/>
      <c r="F21" s="10">
        <v>0</v>
      </c>
      <c r="G21" s="10"/>
      <c r="H21" s="10"/>
      <c r="I21" s="14">
        <f t="shared" si="0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9" t="s">
        <v>29</v>
      </c>
      <c r="B22" s="10"/>
      <c r="C22" s="10"/>
      <c r="D22" s="10"/>
      <c r="E22" s="10"/>
      <c r="F22" s="10">
        <v>1715</v>
      </c>
      <c r="G22" s="10"/>
      <c r="H22" s="10"/>
      <c r="I22" s="14">
        <f t="shared" si="0"/>
        <v>3944.4999999999995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5" t="s">
        <v>30</v>
      </c>
      <c r="B23" s="16"/>
      <c r="C23" s="16"/>
      <c r="D23" s="16"/>
      <c r="E23" s="16"/>
      <c r="F23" s="16">
        <v>0</v>
      </c>
      <c r="G23" s="16"/>
      <c r="H23" s="16"/>
      <c r="I23" s="18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6" t="s">
        <v>33</v>
      </c>
      <c r="B25" s="7"/>
      <c r="C25" s="7"/>
      <c r="D25" s="7"/>
      <c r="E25" s="7"/>
      <c r="F25" s="7"/>
      <c r="G25" s="7"/>
      <c r="H25" s="7"/>
      <c r="I25" s="8"/>
    </row>
    <row r="26" spans="1:16" ht="30">
      <c r="A26" s="9"/>
      <c r="B26" s="10"/>
      <c r="C26" s="10"/>
      <c r="D26" s="10"/>
      <c r="E26" s="10"/>
      <c r="F26" s="19" t="s">
        <v>31</v>
      </c>
      <c r="G26" s="10"/>
      <c r="H26" s="10"/>
      <c r="I26" s="12" t="s">
        <v>14</v>
      </c>
    </row>
    <row r="27" spans="1:16">
      <c r="A27" s="9" t="s">
        <v>34</v>
      </c>
      <c r="B27" s="10"/>
      <c r="C27" s="10"/>
      <c r="D27" s="10"/>
      <c r="E27" s="10"/>
      <c r="F27" s="10"/>
      <c r="G27" s="10"/>
      <c r="H27" s="10"/>
      <c r="I27" s="14"/>
      <c r="K27" s="21" t="s">
        <v>45</v>
      </c>
      <c r="L27" s="3"/>
      <c r="M27" s="3"/>
      <c r="N27" s="3"/>
      <c r="O27" s="3"/>
      <c r="P27" s="3" t="s">
        <v>148</v>
      </c>
    </row>
    <row r="28" spans="1:16">
      <c r="A28" s="9" t="s">
        <v>43</v>
      </c>
      <c r="B28" s="10"/>
      <c r="C28" s="10"/>
      <c r="D28" s="10"/>
      <c r="E28" s="10"/>
      <c r="F28" s="10">
        <v>0</v>
      </c>
      <c r="G28" s="10"/>
      <c r="H28" s="10"/>
      <c r="I28" s="14">
        <f>L29*F28</f>
        <v>0</v>
      </c>
      <c r="K28" s="21" t="s">
        <v>46</v>
      </c>
      <c r="L28" s="3"/>
      <c r="M28" s="3"/>
      <c r="N28" s="3"/>
      <c r="O28" s="3" t="s">
        <v>45</v>
      </c>
      <c r="P28" s="3"/>
    </row>
    <row r="29" spans="1:16">
      <c r="A29" s="9" t="s">
        <v>35</v>
      </c>
      <c r="B29" s="10"/>
      <c r="C29" s="10"/>
      <c r="D29" s="10"/>
      <c r="E29" s="10"/>
      <c r="F29" s="10">
        <v>0</v>
      </c>
      <c r="G29" s="10"/>
      <c r="H29" s="10"/>
      <c r="I29" s="14">
        <f t="shared" ref="I29:I35" si="1">L30*F29</f>
        <v>0</v>
      </c>
      <c r="K29" s="21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9" t="s">
        <v>36</v>
      </c>
      <c r="B30" s="10"/>
      <c r="C30" s="10"/>
      <c r="D30" s="10"/>
      <c r="E30" s="10"/>
      <c r="F30" s="10">
        <v>0</v>
      </c>
      <c r="G30" s="10"/>
      <c r="H30" s="10"/>
      <c r="I30" s="14">
        <f t="shared" si="1"/>
        <v>0</v>
      </c>
      <c r="K30" s="21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9" t="s">
        <v>37</v>
      </c>
      <c r="B31" s="10"/>
      <c r="C31" s="10"/>
      <c r="D31" s="10"/>
      <c r="E31" s="10"/>
      <c r="F31" s="10">
        <v>2050</v>
      </c>
      <c r="G31" s="10"/>
      <c r="H31" s="10"/>
      <c r="I31" s="14">
        <f t="shared" si="1"/>
        <v>16810</v>
      </c>
      <c r="K31" s="21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9" t="s">
        <v>38</v>
      </c>
      <c r="B32" s="10"/>
      <c r="C32" s="10"/>
      <c r="D32" s="10"/>
      <c r="E32" s="10"/>
      <c r="F32" s="10">
        <v>0</v>
      </c>
      <c r="G32" s="10"/>
      <c r="H32" s="10"/>
      <c r="I32" s="14">
        <f t="shared" si="1"/>
        <v>0</v>
      </c>
      <c r="K32" s="21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9" t="s">
        <v>39</v>
      </c>
      <c r="B33" s="10"/>
      <c r="C33" s="10"/>
      <c r="D33" s="10"/>
      <c r="E33" s="10"/>
      <c r="F33" s="10">
        <v>0</v>
      </c>
      <c r="G33" s="10"/>
      <c r="H33" s="10"/>
      <c r="I33" s="14">
        <f t="shared" si="1"/>
        <v>0</v>
      </c>
      <c r="K33" s="21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9" t="s">
        <v>40</v>
      </c>
      <c r="B34" s="10"/>
      <c r="C34" s="10"/>
      <c r="D34" s="10"/>
      <c r="E34" s="10"/>
      <c r="F34" s="10">
        <v>0</v>
      </c>
      <c r="G34" s="10"/>
      <c r="H34" s="10"/>
      <c r="I34" s="14">
        <f t="shared" si="1"/>
        <v>0</v>
      </c>
      <c r="K34" s="21" t="s">
        <v>39</v>
      </c>
      <c r="L34" s="3">
        <v>4.8</v>
      </c>
      <c r="M34" s="3"/>
      <c r="N34" s="3"/>
      <c r="O34" s="3"/>
      <c r="P34" s="3"/>
    </row>
    <row r="35" spans="1:16">
      <c r="A35" s="20" t="s">
        <v>41</v>
      </c>
      <c r="B35" s="10"/>
      <c r="C35" s="10"/>
      <c r="D35" s="10"/>
      <c r="E35" s="10"/>
      <c r="F35" s="13">
        <v>0</v>
      </c>
      <c r="G35" s="10"/>
      <c r="H35" s="10"/>
      <c r="I35" s="14">
        <f t="shared" si="1"/>
        <v>0</v>
      </c>
      <c r="K35" s="21" t="s">
        <v>40</v>
      </c>
      <c r="L35" s="3">
        <v>2.6</v>
      </c>
      <c r="M35" s="3"/>
      <c r="N35" s="3"/>
      <c r="O35" s="3"/>
      <c r="P35" s="3"/>
    </row>
    <row r="36" spans="1:16">
      <c r="A36" s="20" t="s">
        <v>42</v>
      </c>
      <c r="B36" s="10"/>
      <c r="C36" s="10"/>
      <c r="D36" s="10"/>
      <c r="E36" s="10"/>
      <c r="F36" s="10"/>
      <c r="G36" s="10"/>
      <c r="H36" s="10"/>
      <c r="I36" s="14"/>
      <c r="K36" s="21" t="s">
        <v>41</v>
      </c>
      <c r="L36" s="3">
        <v>2.6</v>
      </c>
      <c r="M36" s="3"/>
      <c r="N36" s="3"/>
      <c r="O36" s="3"/>
      <c r="P36" s="3"/>
    </row>
    <row r="37" spans="1:16">
      <c r="A37" s="20" t="s">
        <v>43</v>
      </c>
      <c r="B37" s="10"/>
      <c r="C37" s="10"/>
      <c r="D37" s="10"/>
      <c r="E37" s="10"/>
      <c r="F37" s="10">
        <v>0</v>
      </c>
      <c r="G37" s="10"/>
      <c r="H37" s="10"/>
      <c r="I37" s="23">
        <f>F37*P29</f>
        <v>0</v>
      </c>
    </row>
    <row r="38" spans="1:16">
      <c r="A38" s="20" t="s">
        <v>36</v>
      </c>
      <c r="B38" s="10"/>
      <c r="C38" s="10"/>
      <c r="D38" s="10"/>
      <c r="E38" s="10"/>
      <c r="F38" s="10">
        <v>0</v>
      </c>
      <c r="G38" s="10"/>
      <c r="H38" s="10"/>
      <c r="I38" s="23">
        <f t="shared" ref="I38:I41" si="2">F38*P30</f>
        <v>0</v>
      </c>
    </row>
    <row r="39" spans="1:16">
      <c r="A39" s="20" t="s">
        <v>37</v>
      </c>
      <c r="B39" s="10"/>
      <c r="C39" s="10"/>
      <c r="D39" s="10"/>
      <c r="E39" s="10"/>
      <c r="F39" s="10">
        <v>0</v>
      </c>
      <c r="G39" s="10"/>
      <c r="H39" s="10"/>
      <c r="I39" s="23">
        <f t="shared" si="2"/>
        <v>0</v>
      </c>
    </row>
    <row r="40" spans="1:16">
      <c r="A40" s="20" t="s">
        <v>38</v>
      </c>
      <c r="B40" s="10"/>
      <c r="C40" s="10"/>
      <c r="D40" s="10"/>
      <c r="E40" s="10"/>
      <c r="F40" s="10">
        <v>0</v>
      </c>
      <c r="G40" s="10"/>
      <c r="H40" s="10"/>
      <c r="I40" s="23">
        <f t="shared" si="2"/>
        <v>0</v>
      </c>
    </row>
    <row r="41" spans="1:16">
      <c r="A41" s="22" t="s">
        <v>44</v>
      </c>
      <c r="B41" s="16"/>
      <c r="C41" s="16"/>
      <c r="D41" s="16"/>
      <c r="E41" s="16"/>
      <c r="F41" s="16">
        <v>0</v>
      </c>
      <c r="G41" s="16"/>
      <c r="H41" s="16"/>
      <c r="I41" s="24">
        <f t="shared" si="2"/>
        <v>0</v>
      </c>
    </row>
    <row r="45" spans="1:16">
      <c r="A45" s="6" t="s">
        <v>48</v>
      </c>
      <c r="B45" s="7"/>
      <c r="C45" s="7"/>
      <c r="D45" s="7"/>
      <c r="E45" s="7"/>
      <c r="F45" s="7"/>
      <c r="G45" s="7"/>
      <c r="H45" s="7"/>
      <c r="I45" s="8"/>
      <c r="K45" s="3" t="s">
        <v>53</v>
      </c>
      <c r="L45" s="3"/>
      <c r="M45" s="3" t="s">
        <v>148</v>
      </c>
    </row>
    <row r="46" spans="1:16" ht="30">
      <c r="A46" s="9"/>
      <c r="B46" s="10"/>
      <c r="C46" s="10"/>
      <c r="D46" s="10"/>
      <c r="E46" s="10"/>
      <c r="F46" s="19" t="s">
        <v>31</v>
      </c>
      <c r="G46" s="10"/>
      <c r="H46" s="10"/>
      <c r="I46" s="12" t="s">
        <v>14</v>
      </c>
      <c r="K46" s="21" t="s">
        <v>49</v>
      </c>
      <c r="L46" s="21"/>
      <c r="M46" s="3">
        <v>0</v>
      </c>
    </row>
    <row r="47" spans="1:16">
      <c r="A47" s="9" t="s">
        <v>49</v>
      </c>
      <c r="B47" s="10"/>
      <c r="C47" s="10"/>
      <c r="D47" s="10"/>
      <c r="E47" s="10"/>
      <c r="F47" s="10">
        <v>0</v>
      </c>
      <c r="G47" s="10"/>
      <c r="H47" s="10"/>
      <c r="I47" s="14">
        <f>F47*M46</f>
        <v>0</v>
      </c>
      <c r="K47" s="21" t="s">
        <v>50</v>
      </c>
      <c r="L47" s="21"/>
      <c r="M47" s="3">
        <v>7.7</v>
      </c>
    </row>
    <row r="48" spans="1:16">
      <c r="A48" s="9" t="s">
        <v>50</v>
      </c>
      <c r="B48" s="10"/>
      <c r="C48" s="10"/>
      <c r="D48" s="10"/>
      <c r="E48" s="10"/>
      <c r="F48" s="10">
        <v>0</v>
      </c>
      <c r="G48" s="10"/>
      <c r="H48" s="10"/>
      <c r="I48" s="14">
        <f t="shared" ref="I48:I50" si="3">F48*M47</f>
        <v>0</v>
      </c>
      <c r="K48" s="21" t="s">
        <v>51</v>
      </c>
      <c r="L48" s="21"/>
      <c r="M48" s="3">
        <v>1.7</v>
      </c>
    </row>
    <row r="49" spans="1:13">
      <c r="A49" s="9" t="s">
        <v>51</v>
      </c>
      <c r="B49" s="10"/>
      <c r="C49" s="10"/>
      <c r="D49" s="10"/>
      <c r="E49" s="10"/>
      <c r="F49" s="10">
        <v>0</v>
      </c>
      <c r="G49" s="10"/>
      <c r="H49" s="10"/>
      <c r="I49" s="14">
        <f t="shared" si="3"/>
        <v>0</v>
      </c>
      <c r="K49" s="21" t="s">
        <v>52</v>
      </c>
      <c r="L49" s="21"/>
      <c r="M49" s="3">
        <v>1.1000000000000001</v>
      </c>
    </row>
    <row r="50" spans="1:13">
      <c r="A50" s="15" t="s">
        <v>52</v>
      </c>
      <c r="B50" s="16"/>
      <c r="C50" s="16"/>
      <c r="D50" s="16"/>
      <c r="E50" s="16"/>
      <c r="F50" s="16">
        <v>0</v>
      </c>
      <c r="G50" s="16"/>
      <c r="H50" s="16"/>
      <c r="I50" s="18">
        <f t="shared" si="3"/>
        <v>0</v>
      </c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</row>
    <row r="52" spans="1:13">
      <c r="A52" s="6" t="s">
        <v>54</v>
      </c>
      <c r="B52" s="7"/>
      <c r="C52" s="7"/>
      <c r="D52" s="7"/>
      <c r="E52" s="7"/>
      <c r="F52" s="7"/>
      <c r="G52" s="7"/>
      <c r="H52" s="7"/>
      <c r="I52" s="8"/>
    </row>
    <row r="53" spans="1:13" ht="30">
      <c r="A53" s="9"/>
      <c r="B53" s="10"/>
      <c r="C53" s="10"/>
      <c r="D53" s="10"/>
      <c r="E53" s="10"/>
      <c r="F53" s="19" t="s">
        <v>56</v>
      </c>
      <c r="G53" s="10"/>
      <c r="H53" s="10"/>
      <c r="I53" s="12" t="s">
        <v>14</v>
      </c>
    </row>
    <row r="54" spans="1:13">
      <c r="A54" s="15" t="s">
        <v>55</v>
      </c>
      <c r="B54" s="16"/>
      <c r="C54" s="16"/>
      <c r="D54" s="16"/>
      <c r="E54" s="16"/>
      <c r="F54" s="29">
        <f>'OCCUPANT LOAD'!G55</f>
        <v>95.59</v>
      </c>
      <c r="G54" s="16"/>
      <c r="H54" s="16"/>
      <c r="I54" s="30">
        <f>F54*10</f>
        <v>955.90000000000009</v>
      </c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6" t="s">
        <v>111</v>
      </c>
      <c r="B56" s="7"/>
      <c r="C56" s="7"/>
      <c r="D56" s="7"/>
      <c r="E56" s="7"/>
      <c r="F56" s="7"/>
      <c r="G56" s="7"/>
      <c r="H56" s="7"/>
      <c r="I56" s="8"/>
    </row>
    <row r="57" spans="1:13" ht="30">
      <c r="A57" s="9"/>
      <c r="B57" s="10"/>
      <c r="C57" s="10"/>
      <c r="D57" s="10"/>
      <c r="E57" s="10"/>
      <c r="F57" s="19" t="s">
        <v>58</v>
      </c>
      <c r="G57" s="10"/>
      <c r="H57" s="10"/>
      <c r="I57" s="12" t="s">
        <v>14</v>
      </c>
    </row>
    <row r="58" spans="1:13">
      <c r="A58" s="9" t="s">
        <v>112</v>
      </c>
      <c r="B58" s="10"/>
      <c r="C58" s="10"/>
      <c r="D58" s="10"/>
      <c r="E58" s="10"/>
      <c r="F58" s="10">
        <v>0</v>
      </c>
      <c r="G58" s="10"/>
      <c r="H58" s="10"/>
      <c r="I58" s="23">
        <f>F58*3</f>
        <v>0</v>
      </c>
    </row>
    <row r="59" spans="1:13">
      <c r="A59" s="22" t="s">
        <v>113</v>
      </c>
      <c r="B59" s="16"/>
      <c r="C59" s="16"/>
      <c r="D59" s="16"/>
      <c r="E59" s="16"/>
      <c r="F59" s="16">
        <v>0</v>
      </c>
      <c r="G59" s="16"/>
      <c r="H59" s="16"/>
      <c r="I59" s="24">
        <f>F59*4</f>
        <v>0</v>
      </c>
    </row>
    <row r="60" spans="1:13">
      <c r="A60" s="13"/>
      <c r="B60" s="10"/>
      <c r="C60" s="10"/>
      <c r="D60" s="10"/>
      <c r="E60" s="10"/>
      <c r="F60" s="10"/>
      <c r="G60" s="10"/>
      <c r="H60" s="10"/>
      <c r="I60" s="13"/>
    </row>
    <row r="61" spans="1:13">
      <c r="A61" s="6" t="s">
        <v>114</v>
      </c>
      <c r="B61" s="7"/>
      <c r="C61" s="7"/>
      <c r="D61" s="7"/>
      <c r="E61" s="7"/>
      <c r="F61" s="7"/>
      <c r="G61" s="7"/>
      <c r="H61" s="7"/>
      <c r="I61" s="8"/>
    </row>
    <row r="62" spans="1:13" ht="30">
      <c r="A62" s="9"/>
      <c r="B62" s="10"/>
      <c r="C62" s="10"/>
      <c r="D62" s="10"/>
      <c r="E62" s="10"/>
      <c r="F62" s="19" t="s">
        <v>116</v>
      </c>
      <c r="G62" s="10"/>
      <c r="H62" s="10"/>
      <c r="I62" s="12" t="s">
        <v>14</v>
      </c>
    </row>
    <row r="63" spans="1:13">
      <c r="A63" s="15" t="s">
        <v>115</v>
      </c>
      <c r="B63" s="16"/>
      <c r="C63" s="16"/>
      <c r="D63" s="16"/>
      <c r="E63" s="16"/>
      <c r="F63" s="16">
        <v>74</v>
      </c>
      <c r="G63" s="16"/>
      <c r="H63" s="16"/>
      <c r="I63" s="24">
        <f>F63*3400</f>
        <v>251600</v>
      </c>
    </row>
    <row r="64" spans="1:13">
      <c r="A64" s="13"/>
      <c r="B64" s="10"/>
      <c r="C64" s="10"/>
      <c r="D64" s="10"/>
      <c r="E64" s="10"/>
      <c r="F64" s="10"/>
      <c r="G64" s="10"/>
      <c r="H64" s="10"/>
      <c r="I64" s="13"/>
    </row>
    <row r="65" spans="1:9">
      <c r="A65" s="6" t="s">
        <v>117</v>
      </c>
      <c r="B65" s="7"/>
      <c r="C65" s="7"/>
      <c r="D65" s="7"/>
      <c r="E65" s="7"/>
      <c r="F65" s="7"/>
      <c r="G65" s="7"/>
      <c r="H65" s="7"/>
      <c r="I65" s="8"/>
    </row>
    <row r="66" spans="1:9" ht="30">
      <c r="A66" s="9"/>
      <c r="B66" s="10"/>
      <c r="C66" s="10"/>
      <c r="D66" s="10"/>
      <c r="E66" s="10"/>
      <c r="F66" s="19" t="s">
        <v>118</v>
      </c>
      <c r="G66" s="10"/>
      <c r="H66" s="10"/>
      <c r="I66" s="12" t="s">
        <v>14</v>
      </c>
    </row>
    <row r="67" spans="1:9">
      <c r="A67" s="15" t="s">
        <v>119</v>
      </c>
      <c r="B67" s="16"/>
      <c r="C67" s="16"/>
      <c r="D67" s="16"/>
      <c r="E67" s="16"/>
      <c r="F67" s="16">
        <f>'FRESH AIR'!G21</f>
        <v>643.76499999999999</v>
      </c>
      <c r="G67" s="16"/>
      <c r="H67" s="16"/>
      <c r="I67" s="24">
        <f>F67*30</f>
        <v>19312.95</v>
      </c>
    </row>
    <row r="69" spans="1:9">
      <c r="A69" s="6" t="s">
        <v>145</v>
      </c>
      <c r="B69" s="7"/>
      <c r="C69" s="7"/>
      <c r="D69" s="7"/>
      <c r="E69" s="7"/>
      <c r="F69" s="7"/>
      <c r="G69" s="7"/>
      <c r="H69" s="7"/>
      <c r="I69" s="8"/>
    </row>
    <row r="70" spans="1:9">
      <c r="A70" s="9"/>
      <c r="B70" s="10"/>
      <c r="C70" s="10"/>
      <c r="D70" s="10"/>
      <c r="E70" s="10"/>
      <c r="F70" s="19"/>
      <c r="G70" s="10"/>
      <c r="H70" s="10"/>
      <c r="I70" s="12"/>
    </row>
    <row r="71" spans="1:9">
      <c r="A71" s="15" t="s">
        <v>146</v>
      </c>
      <c r="B71" s="16"/>
      <c r="C71" s="16"/>
      <c r="D71" s="31">
        <f>SUM(I67,I63,I58:I59,I54,I47:I50,I37:I41,I28:I35,I17:I23,I7:I12)/12000</f>
        <v>25.535279166666669</v>
      </c>
      <c r="E71" s="32" t="s">
        <v>147</v>
      </c>
      <c r="F71" s="16"/>
      <c r="G71" s="16"/>
      <c r="H71" s="16"/>
      <c r="I71" s="24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6" t="s">
        <v>58</v>
      </c>
      <c r="E2" s="1" t="s">
        <v>106</v>
      </c>
      <c r="G2" s="25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7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7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7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7">
        <f t="shared" ref="G5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7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7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7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7">
        <f t="shared" si="1"/>
        <v>0</v>
      </c>
    </row>
    <row r="14" spans="1:7">
      <c r="A14" t="s">
        <v>70</v>
      </c>
      <c r="E14" t="s">
        <v>108</v>
      </c>
      <c r="G14" s="27"/>
    </row>
    <row r="15" spans="1:7">
      <c r="A15" t="s">
        <v>71</v>
      </c>
      <c r="G15" s="27"/>
    </row>
    <row r="16" spans="1:7">
      <c r="A16" t="s">
        <v>72</v>
      </c>
      <c r="D16">
        <v>0</v>
      </c>
      <c r="E16">
        <v>7</v>
      </c>
      <c r="F16" t="s">
        <v>109</v>
      </c>
      <c r="G16" s="27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7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7">
        <f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7">
        <f>D19/E19</f>
        <v>0</v>
      </c>
    </row>
    <row r="20" spans="1:7">
      <c r="A20" t="s">
        <v>76</v>
      </c>
      <c r="D20">
        <v>109</v>
      </c>
      <c r="E20">
        <v>100</v>
      </c>
      <c r="F20" t="s">
        <v>107</v>
      </c>
      <c r="G20" s="27">
        <f>D20/E20</f>
        <v>1.0900000000000001</v>
      </c>
    </row>
    <row r="21" spans="1:7">
      <c r="A21" t="s">
        <v>77</v>
      </c>
      <c r="D21">
        <v>0</v>
      </c>
      <c r="E21">
        <v>40</v>
      </c>
      <c r="F21" t="s">
        <v>109</v>
      </c>
      <c r="G21" s="27">
        <f>D21/E21</f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7">
        <f>D22/E22</f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7">
        <f>D23/E23</f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7">
        <f t="shared" ref="G24:G49" si="2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7">
        <f t="shared" si="2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7">
        <f t="shared" si="2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7">
        <f t="shared" si="2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7">
        <f t="shared" si="2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7">
        <f t="shared" si="2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7">
        <f t="shared" si="2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7">
        <f t="shared" si="2"/>
        <v>0</v>
      </c>
    </row>
    <row r="34" spans="1:7">
      <c r="A34" t="s">
        <v>90</v>
      </c>
      <c r="D34">
        <v>900</v>
      </c>
      <c r="E34">
        <v>200</v>
      </c>
      <c r="F34" t="s">
        <v>107</v>
      </c>
      <c r="G34" s="27">
        <f t="shared" si="2"/>
        <v>4.5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7">
        <f t="shared" si="2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7">
        <f t="shared" si="2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7">
        <f t="shared" si="2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7">
        <f t="shared" si="2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7">
        <f t="shared" si="2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7">
        <f t="shared" si="2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7">
        <f t="shared" si="2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7">
        <f t="shared" si="2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7">
        <f t="shared" si="2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7">
        <f t="shared" si="2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7">
        <f t="shared" si="2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7">
        <f t="shared" si="2"/>
        <v>0</v>
      </c>
    </row>
    <row r="51" spans="1:7">
      <c r="A51" t="s">
        <v>149</v>
      </c>
    </row>
    <row r="52" spans="1:7">
      <c r="A52" t="s">
        <v>150</v>
      </c>
      <c r="D52">
        <v>900</v>
      </c>
      <c r="E52">
        <v>100</v>
      </c>
      <c r="G52">
        <f>(D52/1000)*E52</f>
        <v>90</v>
      </c>
    </row>
    <row r="55" spans="1:7">
      <c r="F55" s="28" t="s">
        <v>110</v>
      </c>
      <c r="G55" s="27">
        <f>SUM(G4:G52)</f>
        <v>95.59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18" sqref="C18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5" t="s">
        <v>121</v>
      </c>
      <c r="C2" s="26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900</v>
      </c>
      <c r="G7">
        <f t="shared" si="0"/>
        <v>634.5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109</v>
      </c>
      <c r="G11">
        <f>(M11*((C11/1000)*O11))+(C11*N11)</f>
        <v>9.2650000000000006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1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0</v>
      </c>
      <c r="G14">
        <f t="shared" si="1"/>
        <v>0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0</v>
      </c>
      <c r="G16">
        <f>(C16*N16)</f>
        <v>0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3</v>
      </c>
      <c r="H17">
        <f>C17*P17</f>
        <v>210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8" t="s">
        <v>110</v>
      </c>
      <c r="G21">
        <f>SUM(G5:G19)</f>
        <v>643.76499999999999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2011-11-14T16:37:03Z</cp:lastPrinted>
  <dcterms:created xsi:type="dcterms:W3CDTF">2011-11-10T16:24:13Z</dcterms:created>
  <dcterms:modified xsi:type="dcterms:W3CDTF">2011-11-14T19:27:56Z</dcterms:modified>
</cp:coreProperties>
</file>