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<sst xmlns="http://schemas.openxmlformats.org/spreadsheetml/2006/main" count="24" uniqueCount="24">
  <si>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</si>
  <si>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</si>
  <si>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</si>
  <si>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</si>
  <si>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</si>
  <si>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</si>
  <si>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</si>
  <si>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</si>
  <si>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</si>
  <si>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</si>
  <si>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</si>
  <si>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</si>
  <si>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</si>
  <si>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</si>
  <si>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</si>
  <si>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</si>
  <si>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</si>
  <si>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</si>
  <si>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</si>
  <si>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</si>
  <si>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</si>
  <si>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</si>
  <si>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 xml:space="preserve">Walter Morton Condos: Mechanical </t>
  </si>
  <si>
    <t>Childern's International: Landscaping Drawings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</si>
</sst>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43785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43779</v>
      </c>
      <c r="E11" s="15">
        <f>IF($I$4=0,"",$I$4-5)</f>
        <v>43780</v>
      </c>
      <c r="F11" s="15">
        <f>IF($I$4=0,"",$I$4-4)</f>
        <v>43781</v>
      </c>
      <c r="G11" s="15">
        <f>IF($I$4=0,"",$I$4-3)</f>
        <v>43782</v>
      </c>
      <c r="H11" s="15">
        <f>IF($I$4=0,"",$I$4-2)</f>
        <v>43783</v>
      </c>
      <c r="I11" s="15">
        <f>IF($I$4=0,"",$I$4-1)</f>
        <v>43784</v>
      </c>
      <c r="J11" s="15">
        <f>IF($I$4=0,"",$I$4)</f>
        <v>43785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>
        <v>6.5</v>
      </c>
      <c r="F12" s="7">
        <v>7</v>
      </c>
      <c r="G12" s="7"/>
      <c r="H12" s="9"/>
      <c r="I12" s="9">
        <v>2.5</v>
      </c>
      <c r="J12" s="9"/>
      <c r="K12" s="9">
        <f>D12+E12+F12+G12+H12+I12+J12</f>
        <v>16</v>
      </c>
    </row>
    <row r="13" spans="2:11" ht="25" customHeight="1">
      <c r="B13" s="7">
        <v>2397</v>
      </c>
      <c r="C13" s="24" t="s">
        <v>23</v>
      </c>
      <c r="D13" s="7"/>
      <c r="E13" s="7"/>
      <c r="F13" s="7">
        <v>1</v>
      </c>
      <c r="G13" s="7"/>
      <c r="H13" s="7"/>
      <c r="I13" s="7"/>
      <c r="J13" s="7"/>
      <c r="K13" s="9">
        <f>D13+E13+F13+G13+H13+I13+J13</f>
        <v>1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6.5</v>
      </c>
      <c r="F22" s="9">
        <f>F12+F13+F15+F16+F17+F18+F19+F21+F20+F14</f>
        <v>8</v>
      </c>
      <c r="G22" s="9">
        <f>G12+G13+G15+G16+G17+G18+G19+G21+G20+G14</f>
        <v>0</v>
      </c>
      <c r="H22" s="9">
        <f t="shared" ref="H22:J22" si="1">H12+H13+H14+H15+H16+H17+H18+H19+H21+H20</f>
        <v>0</v>
      </c>
      <c r="I22" s="9">
        <f t="shared" si="1"/>
        <v>2.5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17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2019-11-15T16:27:06Z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