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Sheet1!$A$1:$L$48</definedName>
  </definedNames>
  <calcPr calcId="145621"/>
</workbook>
</file>

<file path=xl/calcChain.xml><?xml version="1.0" encoding="utf-8"?>
<calcChain xmlns="http://schemas.openxmlformats.org/spreadsheetml/2006/main">
  <c r="C61" i="1" l="1"/>
  <c r="H61" i="1"/>
  <c r="I61" i="1"/>
  <c r="J52" i="1" l="1"/>
  <c r="L52" i="1"/>
  <c r="L56" i="1" l="1"/>
  <c r="J54" i="1"/>
  <c r="L54" i="1"/>
  <c r="J55" i="1"/>
  <c r="L55" i="1"/>
  <c r="H60" i="1"/>
  <c r="I60" i="1" s="1"/>
  <c r="H59" i="1"/>
  <c r="I59" i="1" s="1"/>
  <c r="J53" i="1"/>
  <c r="J51" i="1"/>
  <c r="L53" i="1"/>
  <c r="L51" i="1"/>
  <c r="F35" i="1"/>
  <c r="H46" i="1"/>
  <c r="I46" i="1" s="1"/>
  <c r="J35" i="1"/>
  <c r="C41" i="1" s="1"/>
  <c r="H35" i="1"/>
  <c r="G35" i="1"/>
  <c r="E35" i="1"/>
  <c r="C42" i="1" s="1"/>
  <c r="H42" i="1" s="1"/>
  <c r="I42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C20" i="1"/>
  <c r="F11" i="1"/>
  <c r="H11" i="1"/>
  <c r="K9" i="1"/>
  <c r="L9" i="1" s="1"/>
  <c r="E11" i="1"/>
  <c r="C18" i="1" s="1"/>
  <c r="K4" i="1"/>
  <c r="L4" i="1" s="1"/>
  <c r="K5" i="1"/>
  <c r="L5" i="1" s="1"/>
  <c r="K6" i="1"/>
  <c r="L6" i="1" s="1"/>
  <c r="K7" i="1"/>
  <c r="L7" i="1" s="1"/>
  <c r="K8" i="1"/>
  <c r="L8" i="1" s="1"/>
  <c r="C43" i="1" l="1"/>
  <c r="H43" i="1" s="1"/>
  <c r="I43" i="1" s="1"/>
  <c r="C44" i="1"/>
  <c r="H44" i="1" s="1"/>
  <c r="I44" i="1" s="1"/>
  <c r="C19" i="1"/>
  <c r="H19" i="1" s="1"/>
  <c r="I19" i="1" s="1"/>
  <c r="L35" i="1"/>
  <c r="H41" i="1"/>
  <c r="I41" i="1" s="1"/>
  <c r="C45" i="1"/>
  <c r="H45" i="1" s="1"/>
  <c r="I45" i="1" s="1"/>
  <c r="K35" i="1"/>
  <c r="C39" i="1" l="1"/>
  <c r="H39" i="1" s="1"/>
  <c r="I39" i="1" s="1"/>
  <c r="C40" i="1"/>
  <c r="H40" i="1" s="1"/>
  <c r="I40" i="1" s="1"/>
  <c r="H23" i="1"/>
  <c r="I23" i="1" s="1"/>
  <c r="J11" i="1"/>
  <c r="C17" i="1" s="1"/>
  <c r="G11" i="1"/>
  <c r="H18" i="1" s="1"/>
  <c r="I18" i="1" s="1"/>
  <c r="H22" i="1"/>
  <c r="I22" i="1" s="1"/>
  <c r="H17" i="1" l="1"/>
  <c r="I17" i="1" s="1"/>
  <c r="C21" i="1"/>
  <c r="H21" i="1" s="1"/>
  <c r="I21" i="1" s="1"/>
  <c r="K11" i="1"/>
  <c r="L11" i="1"/>
  <c r="C16" i="1" s="1"/>
  <c r="H16" i="1" s="1"/>
  <c r="I16" i="1" s="1"/>
  <c r="H20" i="1"/>
  <c r="I20" i="1" s="1"/>
  <c r="C15" i="1" l="1"/>
  <c r="H15" i="1" s="1"/>
  <c r="I15" i="1" s="1"/>
</calcChain>
</file>

<file path=xl/comments1.xml><?xml version="1.0" encoding="utf-8"?>
<comments xmlns="http://schemas.openxmlformats.org/spreadsheetml/2006/main">
  <authors>
    <author>Ferriss Foster</author>
  </authors>
  <commentList>
    <comment ref="B23" authorId="0">
      <text>
        <r>
          <rPr>
            <b/>
            <sz val="9"/>
            <color indexed="81"/>
            <rFont val="Tahoma"/>
            <family val="2"/>
          </rPr>
          <t>Ferriss Foster:</t>
        </r>
        <r>
          <rPr>
            <sz val="9"/>
            <color indexed="81"/>
            <rFont val="Tahoma"/>
            <family val="2"/>
          </rPr>
          <t xml:space="preserve">
C3.1 = 18
C3.2 = 21
C3.3 = 137
C3.4 = 123
C3.5 = 87
C3.6 = 74</t>
        </r>
      </text>
    </comment>
  </commentList>
</comments>
</file>

<file path=xl/sharedStrings.xml><?xml version="1.0" encoding="utf-8"?>
<sst xmlns="http://schemas.openxmlformats.org/spreadsheetml/2006/main" count="165" uniqueCount="61">
  <si>
    <t>#</t>
  </si>
  <si>
    <t>Description</t>
  </si>
  <si>
    <t>Units</t>
  </si>
  <si>
    <t>Area SFT</t>
  </si>
  <si>
    <t>each</t>
  </si>
  <si>
    <t>sf</t>
  </si>
  <si>
    <t>lf</t>
  </si>
  <si>
    <t>ea</t>
  </si>
  <si>
    <t>Volume CFT</t>
  </si>
  <si>
    <t>Volume CYD</t>
  </si>
  <si>
    <t>Reinforcing Steel</t>
  </si>
  <si>
    <t>2"x4" Forming</t>
  </si>
  <si>
    <t>Stakes</t>
  </si>
  <si>
    <t>Curing Compound</t>
  </si>
  <si>
    <t>gallons</t>
  </si>
  <si>
    <t>Waste %</t>
  </si>
  <si>
    <t>QTY</t>
  </si>
  <si>
    <t>TOTALS</t>
  </si>
  <si>
    <t>SPRINGS @ FREMAUX - Slidell, LA</t>
  </si>
  <si>
    <t>4" Thick Concrete Sidewalks</t>
  </si>
  <si>
    <t>L</t>
  </si>
  <si>
    <t>W</t>
  </si>
  <si>
    <t>D</t>
  </si>
  <si>
    <t>Sidewalks (Sheet C-3.1)</t>
  </si>
  <si>
    <t>Sidewalks (Sheet C-3.2)</t>
  </si>
  <si>
    <t>Sidewalks (Sheet C-3.3)</t>
  </si>
  <si>
    <t>Sidewalks (Sheet C-3.4)</t>
  </si>
  <si>
    <t>Sidewalks (Sheet C-3.5)</t>
  </si>
  <si>
    <t>Sidewalks (Sheet C-3.6)</t>
  </si>
  <si>
    <t>TOTALs - 4" Thick Concrete Sidewalks</t>
  </si>
  <si>
    <t>4" Thick Concrete Sidewalk TOTALS</t>
  </si>
  <si>
    <t>2x4 Forming</t>
  </si>
  <si>
    <t>2x12 Forming</t>
  </si>
  <si>
    <t>2"x12" Forming</t>
  </si>
  <si>
    <t>Expansion Joints (@ 35' o.c.) w/ dowels</t>
  </si>
  <si>
    <t>Expansion Joints (@ buildings) w/ dowels</t>
  </si>
  <si>
    <t>4" ADA Ramps @ Sidewalks</t>
  </si>
  <si>
    <t>ADA Ramps (Sheet C-3.1)</t>
  </si>
  <si>
    <t>ADA Ramps (Sheet C-3.2)</t>
  </si>
  <si>
    <t>ADA Ramps (Sheet C-3.3)</t>
  </si>
  <si>
    <t>ADA Ramps (Sheet C-3.4)</t>
  </si>
  <si>
    <t>ADA Ramps (Sheet C-3.5)</t>
  </si>
  <si>
    <t>ADA Ramps (Sheet C-3.6)</t>
  </si>
  <si>
    <t>TOTALS - 4" ADA Ramps @ Sidewalks</t>
  </si>
  <si>
    <r>
      <t xml:space="preserve">Expansion Joints (@ ramps) </t>
    </r>
    <r>
      <rPr>
        <sz val="11"/>
        <color rgb="FFFF0000"/>
        <rFont val="Calibri"/>
        <family val="2"/>
        <scheme val="minor"/>
      </rPr>
      <t>w/ dowels</t>
    </r>
  </si>
  <si>
    <t>4" Aggregate Base</t>
  </si>
  <si>
    <t>4' Chainlink Fence</t>
  </si>
  <si>
    <t>H/C Signs</t>
  </si>
  <si>
    <t>Bike Rack</t>
  </si>
  <si>
    <t>Fences/Etc.</t>
  </si>
  <si>
    <t>Pool Deck</t>
  </si>
  <si>
    <t>Exp. Joint @ Pool Deck</t>
  </si>
  <si>
    <t>Area SF</t>
  </si>
  <si>
    <t>Volume CF</t>
  </si>
  <si>
    <t>Volume CY</t>
  </si>
  <si>
    <t>cy</t>
  </si>
  <si>
    <t>4' Decorative  Aluminum Fence</t>
  </si>
  <si>
    <t>6' Decorative Aluminum Fence @ Pool Area</t>
  </si>
  <si>
    <t>6' Decorative Fence</t>
  </si>
  <si>
    <t>4' Decorative Fence w/ 3' Walk Gate</t>
  </si>
  <si>
    <t>Concrete (4000 psi)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</si>
</sst>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0" fillId="0" borderId="1" xfId="1" applyFont="1" applyBorder="1"/>
    <xf numFmtId="43" fontId="0" fillId="2" borderId="1" xfId="1" applyFont="1" applyFill="1" applyBorder="1"/>
    <xf numFmtId="43" fontId="2" fillId="0" borderId="1" xfId="1" applyFont="1" applyBorder="1"/>
    <xf numFmtId="43" fontId="0" fillId="0" borderId="3" xfId="1" applyFont="1" applyBorder="1"/>
    <xf numFmtId="43" fontId="0" fillId="2" borderId="3" xfId="1" applyFont="1" applyFill="1" applyBorder="1"/>
    <xf numFmtId="43" fontId="2" fillId="0" borderId="3" xfId="1" applyFont="1" applyBorder="1"/>
    <xf numFmtId="43" fontId="0" fillId="0" borderId="2" xfId="1" applyFont="1" applyBorder="1"/>
    <xf numFmtId="0" fontId="0" fillId="4" borderId="0" xfId="0" applyFill="1"/>
    <xf numFmtId="0" fontId="5" fillId="4" borderId="0" xfId="0" applyFont="1" applyFill="1"/>
    <xf numFmtId="43" fontId="2" fillId="3" borderId="4" xfId="1" applyFont="1" applyFill="1" applyBorder="1"/>
    <xf numFmtId="43" fontId="0" fillId="0" borderId="5" xfId="1" applyFont="1" applyBorder="1"/>
    <xf numFmtId="43" fontId="0" fillId="0" borderId="5" xfId="1" applyFont="1" applyFill="1" applyBorder="1"/>
    <xf numFmtId="43" fontId="2" fillId="3" borderId="2" xfId="1" applyFont="1" applyFill="1" applyBorder="1"/>
    <xf numFmtId="43" fontId="2" fillId="3" borderId="2" xfId="1" applyFont="1" applyFill="1" applyBorder="1" applyAlignment="1">
      <alignment horizontal="center"/>
    </xf>
    <xf numFmtId="43" fontId="2" fillId="2" borderId="2" xfId="1" applyFont="1" applyFill="1" applyBorder="1"/>
    <xf numFmtId="43" fontId="2" fillId="2" borderId="2" xfId="1" applyFont="1" applyFill="1" applyBorder="1" applyAlignment="1">
      <alignment horizontal="center"/>
    </xf>
    <xf numFmtId="43" fontId="0" fillId="0" borderId="1" xfId="1" applyFont="1" applyFill="1" applyBorder="1"/>
    <xf numFmtId="43" fontId="0" fillId="0" borderId="3" xfId="1" applyFont="1" applyBorder="1" applyAlignment="1">
      <alignment horizontal="center"/>
    </xf>
    <xf numFmtId="0" fontId="0" fillId="4" borderId="0" xfId="0" applyFill="1" applyAlignment="1">
      <alignment horizontal="center"/>
    </xf>
    <xf numFmtId="43" fontId="2" fillId="3" borderId="4" xfId="1" applyFont="1" applyFill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2" xfId="1" applyFont="1" applyBorder="1" applyAlignment="1">
      <alignment horizontal="center"/>
    </xf>
    <xf numFmtId="16" fontId="2" fillId="2" borderId="2" xfId="1" applyNumberFormat="1" applyFont="1" applyFill="1" applyBorder="1"/>
    <xf numFmtId="43" fontId="0" fillId="2" borderId="5" xfId="1" applyFont="1" applyFill="1" applyBorder="1"/>
    <xf numFmtId="43" fontId="0" fillId="0" borderId="6" xfId="1" applyFont="1" applyBorder="1"/>
    <xf numFmtId="43" fontId="0" fillId="0" borderId="7" xfId="1" applyFont="1" applyBorder="1"/>
    <xf numFmtId="43" fontId="2" fillId="0" borderId="5" xfId="1" applyFont="1" applyBorder="1"/>
    <xf numFmtId="43" fontId="2" fillId="2" borderId="8" xfId="1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Fill="1" applyBorder="1"/>
    <xf numFmtId="43" fontId="2" fillId="5" borderId="3" xfId="1" applyFont="1" applyFill="1" applyBorder="1"/>
    <xf numFmtId="43" fontId="2" fillId="5" borderId="3" xfId="1" applyFont="1" applyFill="1" applyBorder="1" applyAlignment="1">
      <alignment horizontal="center"/>
    </xf>
    <xf numFmtId="43" fontId="2" fillId="5" borderId="1" xfId="1" applyFont="1" applyFill="1" applyBorder="1"/>
    <xf numFmtId="43" fontId="2" fillId="5" borderId="9" xfId="1" applyFont="1" applyFill="1" applyBorder="1"/>
    <xf numFmtId="43" fontId="2" fillId="3" borderId="3" xfId="1" applyFont="1" applyFill="1" applyBorder="1"/>
    <xf numFmtId="43" fontId="2" fillId="3" borderId="3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topLeftCell="A27" workbookViewId="0">
      <selection activeCell="L48" sqref="A1:L48"/>
    </sheetView>
  </sheetViews>
  <sheetFormatPr defaultRowHeight="15" x14ac:dyDescent="0.25"/>
  <cols>
    <col min="1" max="1" width="9" customWidth="1"/>
    <col min="2" max="2" width="41.140625" bestFit="1" customWidth="1"/>
    <col min="3" max="3" width="16.140625" customWidth="1"/>
    <col min="4" max="4" width="8.7109375" bestFit="1" customWidth="1"/>
    <col min="5" max="5" width="13.28515625" bestFit="1" customWidth="1"/>
    <col min="6" max="6" width="13.28515625" style="24" customWidth="1"/>
    <col min="7" max="7" width="10.140625" bestFit="1" customWidth="1"/>
    <col min="8" max="8" width="9.5703125" bestFit="1" customWidth="1"/>
    <col min="9" max="9" width="10.5703125" bestFit="1" customWidth="1"/>
    <col min="10" max="10" width="11.5703125" bestFit="1" customWidth="1"/>
    <col min="11" max="11" width="13.140625" bestFit="1" customWidth="1"/>
    <col min="12" max="12" width="13.5703125" bestFit="1" customWidth="1"/>
  </cols>
  <sheetData>
    <row r="1" spans="1:12" ht="19.5" thickBot="1" x14ac:dyDescent="0.35">
      <c r="A1" s="9" t="s">
        <v>18</v>
      </c>
      <c r="B1" s="8"/>
      <c r="C1" s="8"/>
      <c r="D1" s="8"/>
      <c r="E1" s="8"/>
      <c r="F1" s="19"/>
      <c r="G1" s="8"/>
      <c r="H1" s="8"/>
      <c r="I1" s="8"/>
      <c r="J1" s="8"/>
      <c r="K1" s="8"/>
      <c r="L1" s="8"/>
    </row>
    <row r="2" spans="1:12" x14ac:dyDescent="0.25">
      <c r="A2" s="10"/>
      <c r="B2" s="10" t="s">
        <v>19</v>
      </c>
      <c r="C2" s="10"/>
      <c r="D2" s="10"/>
      <c r="E2" s="10"/>
      <c r="F2" s="20"/>
      <c r="G2" s="10"/>
      <c r="H2" s="10"/>
      <c r="I2" s="10"/>
      <c r="J2" s="10"/>
      <c r="K2" s="10"/>
      <c r="L2" s="10"/>
    </row>
    <row r="3" spans="1:12" ht="15.75" thickBot="1" x14ac:dyDescent="0.3">
      <c r="A3" s="13" t="s">
        <v>0</v>
      </c>
      <c r="B3" s="13" t="s">
        <v>1</v>
      </c>
      <c r="C3" s="14" t="s">
        <v>16</v>
      </c>
      <c r="D3" s="14" t="s">
        <v>2</v>
      </c>
      <c r="E3" s="14" t="s">
        <v>31</v>
      </c>
      <c r="F3" s="14" t="s">
        <v>32</v>
      </c>
      <c r="G3" s="14" t="s">
        <v>20</v>
      </c>
      <c r="H3" s="14" t="s">
        <v>21</v>
      </c>
      <c r="I3" s="14" t="s">
        <v>22</v>
      </c>
      <c r="J3" s="14" t="s">
        <v>52</v>
      </c>
      <c r="K3" s="14" t="s">
        <v>53</v>
      </c>
      <c r="L3" s="14" t="s">
        <v>54</v>
      </c>
    </row>
    <row r="4" spans="1:12" x14ac:dyDescent="0.25">
      <c r="A4" s="4">
        <v>1</v>
      </c>
      <c r="B4" s="4" t="s">
        <v>23</v>
      </c>
      <c r="C4" s="4">
        <v>1</v>
      </c>
      <c r="D4" s="4" t="s">
        <v>4</v>
      </c>
      <c r="E4" s="4">
        <v>465</v>
      </c>
      <c r="F4" s="18">
        <v>112</v>
      </c>
      <c r="G4" s="4">
        <v>0</v>
      </c>
      <c r="H4" s="4">
        <v>0</v>
      </c>
      <c r="I4" s="4">
        <v>0.33</v>
      </c>
      <c r="J4" s="4">
        <v>1012</v>
      </c>
      <c r="K4" s="4">
        <f>J4*I4</f>
        <v>333.96000000000004</v>
      </c>
      <c r="L4" s="4">
        <f>K4/27</f>
        <v>12.36888888888889</v>
      </c>
    </row>
    <row r="5" spans="1:12" x14ac:dyDescent="0.25">
      <c r="A5" s="1">
        <v>2</v>
      </c>
      <c r="B5" s="1" t="s">
        <v>24</v>
      </c>
      <c r="C5" s="4">
        <v>1</v>
      </c>
      <c r="D5" s="4" t="s">
        <v>4</v>
      </c>
      <c r="E5" s="4">
        <v>866</v>
      </c>
      <c r="F5" s="18">
        <v>160</v>
      </c>
      <c r="G5" s="4">
        <v>0</v>
      </c>
      <c r="H5" s="4">
        <v>0</v>
      </c>
      <c r="I5" s="4">
        <v>0.33</v>
      </c>
      <c r="J5" s="4">
        <v>2075</v>
      </c>
      <c r="K5" s="4">
        <f>J5*I5</f>
        <v>684.75</v>
      </c>
      <c r="L5" s="4">
        <f>K5/27</f>
        <v>25.361111111111111</v>
      </c>
    </row>
    <row r="6" spans="1:12" x14ac:dyDescent="0.25">
      <c r="A6" s="1">
        <v>3</v>
      </c>
      <c r="B6" s="1" t="s">
        <v>25</v>
      </c>
      <c r="C6" s="4">
        <v>1</v>
      </c>
      <c r="D6" s="4" t="s">
        <v>4</v>
      </c>
      <c r="E6" s="4">
        <v>5389</v>
      </c>
      <c r="F6" s="18">
        <v>1003</v>
      </c>
      <c r="G6" s="4">
        <v>0</v>
      </c>
      <c r="H6" s="4">
        <v>0</v>
      </c>
      <c r="I6" s="4">
        <v>0.33</v>
      </c>
      <c r="J6" s="1">
        <v>13375</v>
      </c>
      <c r="K6" s="4">
        <f>J6*I6</f>
        <v>4413.75</v>
      </c>
      <c r="L6" s="1">
        <f t="shared" ref="L6:L8" si="0">K6/27</f>
        <v>163.47222222222223</v>
      </c>
    </row>
    <row r="7" spans="1:12" x14ac:dyDescent="0.25">
      <c r="A7" s="1">
        <v>4</v>
      </c>
      <c r="B7" s="1" t="s">
        <v>26</v>
      </c>
      <c r="C7" s="1">
        <v>1</v>
      </c>
      <c r="D7" s="4" t="s">
        <v>4</v>
      </c>
      <c r="E7" s="4">
        <v>5386</v>
      </c>
      <c r="F7" s="18">
        <v>939</v>
      </c>
      <c r="G7" s="4">
        <v>0</v>
      </c>
      <c r="H7" s="4">
        <v>0</v>
      </c>
      <c r="I7" s="4">
        <v>0.33</v>
      </c>
      <c r="J7" s="1">
        <v>13438</v>
      </c>
      <c r="K7" s="1">
        <f>J7*I7</f>
        <v>4434.54</v>
      </c>
      <c r="L7" s="1">
        <f>K7/27</f>
        <v>164.24222222222221</v>
      </c>
    </row>
    <row r="8" spans="1:12" x14ac:dyDescent="0.25">
      <c r="A8" s="1">
        <v>5</v>
      </c>
      <c r="B8" s="1" t="s">
        <v>27</v>
      </c>
      <c r="C8" s="1">
        <v>1</v>
      </c>
      <c r="D8" s="4" t="s">
        <v>4</v>
      </c>
      <c r="E8" s="4">
        <v>3769</v>
      </c>
      <c r="F8" s="18">
        <v>244</v>
      </c>
      <c r="G8" s="4">
        <v>0</v>
      </c>
      <c r="H8" s="4">
        <v>0</v>
      </c>
      <c r="I8" s="4">
        <v>0.33</v>
      </c>
      <c r="J8" s="1">
        <v>10257</v>
      </c>
      <c r="K8" s="1">
        <f t="shared" ref="K8" si="1">J8*I8</f>
        <v>3384.81</v>
      </c>
      <c r="L8" s="1">
        <f t="shared" si="0"/>
        <v>125.36333333333333</v>
      </c>
    </row>
    <row r="9" spans="1:12" x14ac:dyDescent="0.25">
      <c r="A9" s="1">
        <v>6</v>
      </c>
      <c r="B9" s="1" t="s">
        <v>28</v>
      </c>
      <c r="C9" s="1">
        <v>1</v>
      </c>
      <c r="D9" s="4" t="s">
        <v>4</v>
      </c>
      <c r="E9" s="4">
        <v>3051</v>
      </c>
      <c r="F9" s="18">
        <v>490</v>
      </c>
      <c r="G9" s="4">
        <v>0</v>
      </c>
      <c r="H9" s="4">
        <v>0</v>
      </c>
      <c r="I9" s="4">
        <v>0.33</v>
      </c>
      <c r="J9" s="1">
        <v>8650</v>
      </c>
      <c r="K9" s="1">
        <f t="shared" ref="K9" si="2">J9*I9</f>
        <v>2854.5</v>
      </c>
      <c r="L9" s="1">
        <f t="shared" ref="L9" si="3">K9/27</f>
        <v>105.72222222222223</v>
      </c>
    </row>
    <row r="10" spans="1:12" ht="15.75" thickBot="1" x14ac:dyDescent="0.3">
      <c r="A10" s="1"/>
      <c r="B10" s="1"/>
      <c r="C10" s="4"/>
      <c r="D10" s="4"/>
      <c r="E10" s="7"/>
      <c r="F10" s="25">
        <v>0</v>
      </c>
      <c r="G10" s="7">
        <v>0</v>
      </c>
      <c r="H10" s="7">
        <v>0</v>
      </c>
      <c r="I10" s="7"/>
      <c r="J10" s="7"/>
      <c r="K10" s="7"/>
      <c r="L10" s="7"/>
    </row>
    <row r="11" spans="1:12" x14ac:dyDescent="0.25">
      <c r="A11" s="1"/>
      <c r="B11" s="3" t="s">
        <v>29</v>
      </c>
      <c r="C11" s="4"/>
      <c r="D11" s="4"/>
      <c r="E11" s="6">
        <f>SUM(E4:E10)</f>
        <v>18926</v>
      </c>
      <c r="F11" s="21">
        <f>SUM(F4:F10)</f>
        <v>2948</v>
      </c>
      <c r="G11" s="6">
        <f>SUM(G4:G10)</f>
        <v>0</v>
      </c>
      <c r="H11" s="6">
        <f>SUM(H4:H10)</f>
        <v>0</v>
      </c>
      <c r="I11" s="6"/>
      <c r="J11" s="6">
        <f>SUM(J4:J10)</f>
        <v>48807</v>
      </c>
      <c r="K11" s="6">
        <f>SUM(K4:K10)</f>
        <v>16106.31</v>
      </c>
      <c r="L11" s="6">
        <f>SUM(L4:L10)</f>
        <v>596.53</v>
      </c>
    </row>
    <row r="12" spans="1:12" x14ac:dyDescent="0.25">
      <c r="A12" s="1"/>
      <c r="B12" s="3"/>
      <c r="C12" s="4"/>
      <c r="D12" s="4"/>
      <c r="E12" s="6"/>
      <c r="F12" s="21"/>
      <c r="G12" s="6"/>
      <c r="H12" s="6"/>
      <c r="I12" s="6"/>
      <c r="J12" s="6"/>
      <c r="K12" s="6"/>
      <c r="L12" s="6"/>
    </row>
    <row r="13" spans="1:12" x14ac:dyDescent="0.25">
      <c r="A13" s="1"/>
      <c r="B13" s="3"/>
      <c r="C13" s="4"/>
      <c r="D13" s="4"/>
      <c r="E13" s="4"/>
      <c r="F13" s="18"/>
      <c r="G13" s="6"/>
      <c r="H13" s="6"/>
      <c r="I13" s="6"/>
      <c r="J13" s="6"/>
      <c r="K13" s="6"/>
      <c r="L13" s="6"/>
    </row>
    <row r="14" spans="1:12" ht="15.75" thickBot="1" x14ac:dyDescent="0.3">
      <c r="A14" s="26"/>
      <c r="B14" s="15" t="s">
        <v>30</v>
      </c>
      <c r="C14" s="16" t="s">
        <v>16</v>
      </c>
      <c r="D14" s="16" t="s">
        <v>2</v>
      </c>
      <c r="E14" s="16"/>
      <c r="F14" s="16"/>
      <c r="G14" s="16" t="s">
        <v>15</v>
      </c>
      <c r="H14" s="16"/>
      <c r="I14" s="16" t="s">
        <v>17</v>
      </c>
      <c r="J14" s="15"/>
      <c r="K14" s="15"/>
      <c r="L14" s="15"/>
    </row>
    <row r="15" spans="1:12" x14ac:dyDescent="0.25">
      <c r="A15" s="4"/>
      <c r="B15" s="4" t="s">
        <v>60</v>
      </c>
      <c r="C15" s="4">
        <f>L11</f>
        <v>596.53</v>
      </c>
      <c r="D15" s="4" t="s">
        <v>55</v>
      </c>
      <c r="E15" s="4"/>
      <c r="F15" s="18"/>
      <c r="G15" s="4">
        <v>0.05</v>
      </c>
      <c r="H15" s="4">
        <f>C15*G15</f>
        <v>29.826499999999999</v>
      </c>
      <c r="I15" s="5">
        <f>H15+C15</f>
        <v>626.35649999999998</v>
      </c>
      <c r="J15" s="4" t="s">
        <v>55</v>
      </c>
      <c r="K15" s="4"/>
      <c r="L15" s="4"/>
    </row>
    <row r="16" spans="1:12" x14ac:dyDescent="0.25">
      <c r="A16" s="4"/>
      <c r="B16" s="4" t="s">
        <v>45</v>
      </c>
      <c r="C16" s="4">
        <f>L11</f>
        <v>596.53</v>
      </c>
      <c r="D16" s="4" t="s">
        <v>55</v>
      </c>
      <c r="E16" s="4"/>
      <c r="F16" s="18"/>
      <c r="G16" s="4">
        <v>0.05</v>
      </c>
      <c r="H16" s="4">
        <f>C16*G16</f>
        <v>29.826499999999999</v>
      </c>
      <c r="I16" s="5">
        <f>H16+C16</f>
        <v>626.35649999999998</v>
      </c>
      <c r="J16" s="4" t="s">
        <v>55</v>
      </c>
      <c r="K16" s="4"/>
      <c r="L16" s="4"/>
    </row>
    <row r="17" spans="1:12" x14ac:dyDescent="0.25">
      <c r="A17" s="1"/>
      <c r="B17" s="1" t="s">
        <v>10</v>
      </c>
      <c r="C17" s="1">
        <f>J11</f>
        <v>48807</v>
      </c>
      <c r="D17" s="1" t="s">
        <v>5</v>
      </c>
      <c r="E17" s="1"/>
      <c r="F17" s="22"/>
      <c r="G17" s="1">
        <v>0.2</v>
      </c>
      <c r="H17" s="1">
        <f t="shared" ref="H17:H20" si="4">C17*G17</f>
        <v>9761.4</v>
      </c>
      <c r="I17" s="2">
        <f t="shared" ref="I17:I22" si="5">H17+C17</f>
        <v>58568.4</v>
      </c>
      <c r="J17" s="1" t="s">
        <v>5</v>
      </c>
      <c r="K17" s="1"/>
      <c r="L17" s="1"/>
    </row>
    <row r="18" spans="1:12" x14ac:dyDescent="0.25">
      <c r="A18" s="1"/>
      <c r="B18" s="1" t="s">
        <v>11</v>
      </c>
      <c r="C18" s="1">
        <f>E11</f>
        <v>18926</v>
      </c>
      <c r="D18" s="1" t="s">
        <v>6</v>
      </c>
      <c r="E18" s="1"/>
      <c r="F18" s="22"/>
      <c r="G18" s="1">
        <v>0.02</v>
      </c>
      <c r="H18" s="1">
        <f t="shared" si="4"/>
        <v>378.52</v>
      </c>
      <c r="I18" s="2">
        <f t="shared" si="5"/>
        <v>19304.52</v>
      </c>
      <c r="J18" s="1" t="s">
        <v>6</v>
      </c>
      <c r="K18" s="1"/>
      <c r="L18" s="1"/>
    </row>
    <row r="19" spans="1:12" x14ac:dyDescent="0.25">
      <c r="A19" s="1"/>
      <c r="B19" s="1" t="s">
        <v>33</v>
      </c>
      <c r="C19" s="1">
        <f>F11</f>
        <v>2948</v>
      </c>
      <c r="D19" s="1" t="s">
        <v>6</v>
      </c>
      <c r="E19" s="1"/>
      <c r="F19" s="22"/>
      <c r="G19" s="1">
        <v>0.02</v>
      </c>
      <c r="H19" s="1">
        <f t="shared" ref="H19" si="6">C19*G19</f>
        <v>58.96</v>
      </c>
      <c r="I19" s="2">
        <f t="shared" ref="I19" si="7">H19+C19</f>
        <v>3006.96</v>
      </c>
      <c r="J19" s="1" t="s">
        <v>6</v>
      </c>
      <c r="K19" s="1"/>
      <c r="L19" s="1"/>
    </row>
    <row r="20" spans="1:12" x14ac:dyDescent="0.25">
      <c r="A20" s="1"/>
      <c r="B20" s="1" t="s">
        <v>12</v>
      </c>
      <c r="C20" s="1">
        <f>21878/2</f>
        <v>10939</v>
      </c>
      <c r="D20" s="1" t="s">
        <v>7</v>
      </c>
      <c r="E20" s="1"/>
      <c r="F20" s="22"/>
      <c r="G20" s="1">
        <v>0.02</v>
      </c>
      <c r="H20" s="1">
        <f t="shared" si="4"/>
        <v>218.78</v>
      </c>
      <c r="I20" s="2">
        <f t="shared" si="5"/>
        <v>11157.78</v>
      </c>
      <c r="J20" s="1" t="s">
        <v>7</v>
      </c>
      <c r="K20" s="1"/>
      <c r="L20" s="1"/>
    </row>
    <row r="21" spans="1:12" x14ac:dyDescent="0.25">
      <c r="A21" s="1"/>
      <c r="B21" s="1" t="s">
        <v>13</v>
      </c>
      <c r="C21" s="1">
        <f>C17/225</f>
        <v>216.92</v>
      </c>
      <c r="D21" s="1" t="s">
        <v>14</v>
      </c>
      <c r="E21" s="1"/>
      <c r="F21" s="22"/>
      <c r="G21" s="1">
        <v>0.02</v>
      </c>
      <c r="H21" s="1">
        <f>C21*G21</f>
        <v>4.3384</v>
      </c>
      <c r="I21" s="2">
        <f t="shared" si="5"/>
        <v>221.25839999999999</v>
      </c>
      <c r="J21" s="1" t="s">
        <v>14</v>
      </c>
      <c r="K21" s="1"/>
      <c r="L21" s="1"/>
    </row>
    <row r="22" spans="1:12" x14ac:dyDescent="0.25">
      <c r="A22" s="1"/>
      <c r="B22" s="1" t="s">
        <v>34</v>
      </c>
      <c r="C22" s="1">
        <v>1952</v>
      </c>
      <c r="D22" s="1" t="s">
        <v>6</v>
      </c>
      <c r="E22" s="1"/>
      <c r="F22" s="22"/>
      <c r="G22" s="1">
        <v>0.02</v>
      </c>
      <c r="H22" s="1">
        <f t="shared" ref="H22" si="8">C22*G22</f>
        <v>39.04</v>
      </c>
      <c r="I22" s="2">
        <f t="shared" si="5"/>
        <v>1991.04</v>
      </c>
      <c r="J22" s="1" t="s">
        <v>6</v>
      </c>
      <c r="K22" s="1"/>
      <c r="L22" s="1"/>
    </row>
    <row r="23" spans="1:12" x14ac:dyDescent="0.25">
      <c r="A23" s="1"/>
      <c r="B23" s="1" t="s">
        <v>35</v>
      </c>
      <c r="C23" s="1">
        <v>442</v>
      </c>
      <c r="D23" s="1" t="s">
        <v>6</v>
      </c>
      <c r="E23" s="1"/>
      <c r="F23" s="22"/>
      <c r="G23" s="1">
        <v>0.02</v>
      </c>
      <c r="H23" s="1">
        <f t="shared" ref="H23" si="9">C23*G23</f>
        <v>8.84</v>
      </c>
      <c r="I23" s="2">
        <f t="shared" ref="I23" si="10">H23+C23</f>
        <v>450.84</v>
      </c>
      <c r="J23" s="1" t="s">
        <v>6</v>
      </c>
      <c r="K23" s="1"/>
      <c r="L23" s="1"/>
    </row>
    <row r="24" spans="1:12" x14ac:dyDescent="0.25">
      <c r="A24" s="11"/>
      <c r="B24" s="11"/>
      <c r="C24" s="11"/>
      <c r="D24" s="11"/>
      <c r="E24" s="11"/>
      <c r="F24" s="23"/>
      <c r="G24" s="11"/>
      <c r="H24" s="11"/>
      <c r="I24" s="12"/>
      <c r="J24" s="11"/>
      <c r="K24" s="11"/>
      <c r="L24" s="11"/>
    </row>
    <row r="25" spans="1:12" ht="15.75" thickBot="1" x14ac:dyDescent="0.3">
      <c r="A25" s="11"/>
      <c r="B25" s="11"/>
      <c r="C25" s="11"/>
      <c r="D25" s="11"/>
      <c r="E25" s="11"/>
      <c r="F25" s="23"/>
      <c r="G25" s="11"/>
      <c r="H25" s="11"/>
      <c r="I25" s="12"/>
      <c r="J25" s="11"/>
      <c r="K25" s="11"/>
      <c r="L25" s="11"/>
    </row>
    <row r="26" spans="1:12" x14ac:dyDescent="0.25">
      <c r="A26" s="10"/>
      <c r="B26" s="10" t="s">
        <v>36</v>
      </c>
      <c r="C26" s="10"/>
      <c r="D26" s="10"/>
      <c r="E26" s="10"/>
      <c r="F26" s="20"/>
      <c r="G26" s="10"/>
      <c r="H26" s="10"/>
      <c r="I26" s="10"/>
      <c r="J26" s="10"/>
      <c r="K26" s="10"/>
      <c r="L26" s="10"/>
    </row>
    <row r="27" spans="1:12" ht="15.75" thickBot="1" x14ac:dyDescent="0.3">
      <c r="A27" s="13" t="s">
        <v>0</v>
      </c>
      <c r="B27" s="13" t="s">
        <v>1</v>
      </c>
      <c r="C27" s="14" t="s">
        <v>16</v>
      </c>
      <c r="D27" s="14" t="s">
        <v>2</v>
      </c>
      <c r="E27" s="14" t="s">
        <v>31</v>
      </c>
      <c r="F27" s="14" t="s">
        <v>32</v>
      </c>
      <c r="G27" s="14" t="s">
        <v>20</v>
      </c>
      <c r="H27" s="14" t="s">
        <v>21</v>
      </c>
      <c r="I27" s="14" t="s">
        <v>22</v>
      </c>
      <c r="J27" s="14" t="s">
        <v>52</v>
      </c>
      <c r="K27" s="14" t="s">
        <v>53</v>
      </c>
      <c r="L27" s="14" t="s">
        <v>54</v>
      </c>
    </row>
    <row r="28" spans="1:12" x14ac:dyDescent="0.25">
      <c r="A28" s="4">
        <v>1</v>
      </c>
      <c r="B28" s="4" t="s">
        <v>37</v>
      </c>
      <c r="C28" s="4">
        <v>1</v>
      </c>
      <c r="D28" s="4" t="s">
        <v>4</v>
      </c>
      <c r="E28" s="4">
        <v>46</v>
      </c>
      <c r="F28" s="18">
        <v>0</v>
      </c>
      <c r="G28" s="4">
        <v>0</v>
      </c>
      <c r="H28" s="4">
        <v>0</v>
      </c>
      <c r="I28" s="4">
        <v>0.33</v>
      </c>
      <c r="J28" s="4">
        <v>66</v>
      </c>
      <c r="K28" s="4">
        <f>J28*I28</f>
        <v>21.78</v>
      </c>
      <c r="L28" s="4">
        <f>K28/27</f>
        <v>0.80666666666666675</v>
      </c>
    </row>
    <row r="29" spans="1:12" x14ac:dyDescent="0.25">
      <c r="A29" s="1">
        <v>2</v>
      </c>
      <c r="B29" s="1" t="s">
        <v>38</v>
      </c>
      <c r="C29" s="4">
        <v>1</v>
      </c>
      <c r="D29" s="4" t="s">
        <v>4</v>
      </c>
      <c r="E29" s="4">
        <v>46</v>
      </c>
      <c r="F29" s="18">
        <v>0</v>
      </c>
      <c r="G29" s="4">
        <v>0</v>
      </c>
      <c r="H29" s="4">
        <v>0</v>
      </c>
      <c r="I29" s="4">
        <v>0.33</v>
      </c>
      <c r="J29" s="4">
        <v>66</v>
      </c>
      <c r="K29" s="4">
        <f>J29*I29</f>
        <v>21.78</v>
      </c>
      <c r="L29" s="4">
        <f>K29/27</f>
        <v>0.80666666666666675</v>
      </c>
    </row>
    <row r="30" spans="1:12" x14ac:dyDescent="0.25">
      <c r="A30" s="1">
        <v>3</v>
      </c>
      <c r="B30" s="1" t="s">
        <v>39</v>
      </c>
      <c r="C30" s="4">
        <v>1</v>
      </c>
      <c r="D30" s="4" t="s">
        <v>4</v>
      </c>
      <c r="E30" s="4">
        <v>276</v>
      </c>
      <c r="F30" s="18">
        <v>0</v>
      </c>
      <c r="G30" s="4">
        <v>0</v>
      </c>
      <c r="H30" s="4">
        <v>0</v>
      </c>
      <c r="I30" s="4">
        <v>0.33</v>
      </c>
      <c r="J30" s="1">
        <v>396</v>
      </c>
      <c r="K30" s="4">
        <f>J30*I30</f>
        <v>130.68</v>
      </c>
      <c r="L30" s="1">
        <f t="shared" ref="L30" si="11">K30/27</f>
        <v>4.84</v>
      </c>
    </row>
    <row r="31" spans="1:12" x14ac:dyDescent="0.25">
      <c r="A31" s="1">
        <v>4</v>
      </c>
      <c r="B31" s="1" t="s">
        <v>40</v>
      </c>
      <c r="C31" s="1">
        <v>1</v>
      </c>
      <c r="D31" s="4" t="s">
        <v>4</v>
      </c>
      <c r="E31" s="4">
        <v>368</v>
      </c>
      <c r="F31" s="18">
        <v>0</v>
      </c>
      <c r="G31" s="4">
        <v>0</v>
      </c>
      <c r="H31" s="4">
        <v>0</v>
      </c>
      <c r="I31" s="4">
        <v>0.33</v>
      </c>
      <c r="J31" s="1">
        <v>528</v>
      </c>
      <c r="K31" s="1">
        <f>J31*I31</f>
        <v>174.24</v>
      </c>
      <c r="L31" s="1">
        <f>K31/27</f>
        <v>6.453333333333334</v>
      </c>
    </row>
    <row r="32" spans="1:12" x14ac:dyDescent="0.25">
      <c r="A32" s="1">
        <v>5</v>
      </c>
      <c r="B32" s="1" t="s">
        <v>41</v>
      </c>
      <c r="C32" s="1">
        <v>1</v>
      </c>
      <c r="D32" s="4" t="s">
        <v>4</v>
      </c>
      <c r="E32" s="4">
        <v>276</v>
      </c>
      <c r="F32" s="18">
        <v>0</v>
      </c>
      <c r="G32" s="4">
        <v>0</v>
      </c>
      <c r="H32" s="4">
        <v>0</v>
      </c>
      <c r="I32" s="4">
        <v>0.33</v>
      </c>
      <c r="J32" s="1">
        <v>494</v>
      </c>
      <c r="K32" s="1">
        <f t="shared" ref="K32:K33" si="12">J32*I32</f>
        <v>163.02000000000001</v>
      </c>
      <c r="L32" s="1">
        <f t="shared" ref="L32:L33" si="13">K32/27</f>
        <v>6.0377777777777784</v>
      </c>
    </row>
    <row r="33" spans="1:12" x14ac:dyDescent="0.25">
      <c r="A33" s="1">
        <v>6</v>
      </c>
      <c r="B33" s="1" t="s">
        <v>42</v>
      </c>
      <c r="C33" s="1">
        <v>1</v>
      </c>
      <c r="D33" s="4" t="s">
        <v>4</v>
      </c>
      <c r="E33" s="4">
        <v>184</v>
      </c>
      <c r="F33" s="18">
        <v>0</v>
      </c>
      <c r="G33" s="4">
        <v>0</v>
      </c>
      <c r="H33" s="4">
        <v>0</v>
      </c>
      <c r="I33" s="4">
        <v>0.33</v>
      </c>
      <c r="J33" s="1">
        <v>264</v>
      </c>
      <c r="K33" s="1">
        <f t="shared" si="12"/>
        <v>87.12</v>
      </c>
      <c r="L33" s="1">
        <f t="shared" si="13"/>
        <v>3.226666666666667</v>
      </c>
    </row>
    <row r="34" spans="1:12" ht="15.75" thickBot="1" x14ac:dyDescent="0.3">
      <c r="A34" s="1"/>
      <c r="B34" s="1"/>
      <c r="C34" s="4"/>
      <c r="D34" s="4"/>
      <c r="E34" s="7"/>
      <c r="F34" s="25">
        <v>0</v>
      </c>
      <c r="G34" s="7">
        <v>0</v>
      </c>
      <c r="H34" s="7">
        <v>0</v>
      </c>
      <c r="I34" s="7"/>
      <c r="J34" s="7"/>
      <c r="K34" s="7"/>
      <c r="L34" s="7"/>
    </row>
    <row r="35" spans="1:12" x14ac:dyDescent="0.25">
      <c r="A35" s="1"/>
      <c r="B35" s="3" t="s">
        <v>43</v>
      </c>
      <c r="C35" s="4"/>
      <c r="D35" s="4"/>
      <c r="E35" s="6">
        <f>SUM(E28:E34)</f>
        <v>1196</v>
      </c>
      <c r="F35" s="21">
        <f>SUM(F28:F34)</f>
        <v>0</v>
      </c>
      <c r="G35" s="6">
        <f>SUM(G28:G34)</f>
        <v>0</v>
      </c>
      <c r="H35" s="6">
        <f>SUM(H28:H34)</f>
        <v>0</v>
      </c>
      <c r="I35" s="6"/>
      <c r="J35" s="6">
        <f>SUM(J28:J34)</f>
        <v>1814</v>
      </c>
      <c r="K35" s="6">
        <f>SUM(K28:K34)</f>
        <v>598.62</v>
      </c>
      <c r="L35" s="6">
        <f>SUM(L28:L34)</f>
        <v>22.171111111111109</v>
      </c>
    </row>
    <row r="36" spans="1:12" x14ac:dyDescent="0.25">
      <c r="A36" s="1"/>
      <c r="B36" s="30"/>
      <c r="C36" s="4"/>
      <c r="D36" s="4"/>
      <c r="E36" s="6"/>
      <c r="F36" s="21"/>
      <c r="G36" s="6"/>
      <c r="H36" s="6"/>
      <c r="I36" s="6"/>
      <c r="J36" s="6"/>
      <c r="K36" s="6"/>
      <c r="L36" s="6"/>
    </row>
    <row r="37" spans="1:12" x14ac:dyDescent="0.25">
      <c r="A37" s="28"/>
      <c r="B37" s="3"/>
      <c r="C37" s="29"/>
      <c r="D37" s="4"/>
      <c r="E37" s="4"/>
      <c r="F37" s="18"/>
      <c r="G37" s="6"/>
      <c r="H37" s="6"/>
      <c r="I37" s="6"/>
      <c r="J37" s="6"/>
      <c r="K37" s="6"/>
      <c r="L37" s="6"/>
    </row>
    <row r="38" spans="1:12" ht="15.75" thickBot="1" x14ac:dyDescent="0.3">
      <c r="A38" s="26"/>
      <c r="B38" s="31" t="s">
        <v>36</v>
      </c>
      <c r="C38" s="16" t="s">
        <v>16</v>
      </c>
      <c r="D38" s="16" t="s">
        <v>2</v>
      </c>
      <c r="E38" s="16"/>
      <c r="F38" s="16"/>
      <c r="G38" s="16" t="s">
        <v>15</v>
      </c>
      <c r="H38" s="16"/>
      <c r="I38" s="16" t="s">
        <v>17</v>
      </c>
      <c r="J38" s="15"/>
      <c r="K38" s="15"/>
      <c r="L38" s="15"/>
    </row>
    <row r="39" spans="1:12" x14ac:dyDescent="0.25">
      <c r="A39" s="4"/>
      <c r="B39" s="4" t="s">
        <v>60</v>
      </c>
      <c r="C39" s="4">
        <f>L35</f>
        <v>22.171111111111109</v>
      </c>
      <c r="D39" s="4" t="s">
        <v>55</v>
      </c>
      <c r="E39" s="4"/>
      <c r="F39" s="18"/>
      <c r="G39" s="4">
        <v>0.05</v>
      </c>
      <c r="H39" s="4">
        <f>C39*G39</f>
        <v>1.1085555555555555</v>
      </c>
      <c r="I39" s="5">
        <f>H39+C39</f>
        <v>23.279666666666664</v>
      </c>
      <c r="J39" s="4" t="s">
        <v>55</v>
      </c>
      <c r="K39" s="4"/>
      <c r="L39" s="4"/>
    </row>
    <row r="40" spans="1:12" x14ac:dyDescent="0.25">
      <c r="A40" s="4"/>
      <c r="B40" s="4" t="s">
        <v>45</v>
      </c>
      <c r="C40" s="4">
        <f>L35</f>
        <v>22.171111111111109</v>
      </c>
      <c r="D40" s="4" t="s">
        <v>55</v>
      </c>
      <c r="E40" s="4"/>
      <c r="F40" s="18"/>
      <c r="G40" s="4">
        <v>0.05</v>
      </c>
      <c r="H40" s="4">
        <f>C40*G40</f>
        <v>1.1085555555555555</v>
      </c>
      <c r="I40" s="5">
        <f>H40+C40</f>
        <v>23.279666666666664</v>
      </c>
      <c r="J40" s="4" t="s">
        <v>55</v>
      </c>
      <c r="K40" s="4"/>
      <c r="L40" s="4"/>
    </row>
    <row r="41" spans="1:12" x14ac:dyDescent="0.25">
      <c r="A41" s="1"/>
      <c r="B41" s="1" t="s">
        <v>10</v>
      </c>
      <c r="C41" s="1">
        <f>J35</f>
        <v>1814</v>
      </c>
      <c r="D41" s="1" t="s">
        <v>5</v>
      </c>
      <c r="E41" s="1"/>
      <c r="F41" s="22"/>
      <c r="G41" s="1">
        <v>0.2</v>
      </c>
      <c r="H41" s="1">
        <f t="shared" ref="H41:H44" si="14">C41*G41</f>
        <v>362.8</v>
      </c>
      <c r="I41" s="2">
        <f t="shared" ref="I41:I46" si="15">H41+C41</f>
        <v>2176.8000000000002</v>
      </c>
      <c r="J41" s="1" t="s">
        <v>5</v>
      </c>
      <c r="K41" s="1"/>
      <c r="L41" s="1"/>
    </row>
    <row r="42" spans="1:12" x14ac:dyDescent="0.25">
      <c r="A42" s="1"/>
      <c r="B42" s="1" t="s">
        <v>11</v>
      </c>
      <c r="C42" s="1">
        <f>E35</f>
        <v>1196</v>
      </c>
      <c r="D42" s="1" t="s">
        <v>6</v>
      </c>
      <c r="E42" s="1"/>
      <c r="F42" s="22"/>
      <c r="G42" s="1">
        <v>0.02</v>
      </c>
      <c r="H42" s="1">
        <f t="shared" si="14"/>
        <v>23.92</v>
      </c>
      <c r="I42" s="2">
        <f t="shared" si="15"/>
        <v>1219.92</v>
      </c>
      <c r="J42" s="1" t="s">
        <v>6</v>
      </c>
      <c r="K42" s="1"/>
      <c r="L42" s="1"/>
    </row>
    <row r="43" spans="1:12" x14ac:dyDescent="0.25">
      <c r="A43" s="1"/>
      <c r="B43" s="1" t="s">
        <v>33</v>
      </c>
      <c r="C43" s="1">
        <f>F35</f>
        <v>0</v>
      </c>
      <c r="D43" s="1" t="s">
        <v>6</v>
      </c>
      <c r="E43" s="1"/>
      <c r="F43" s="22"/>
      <c r="G43" s="1">
        <v>0.02</v>
      </c>
      <c r="H43" s="1">
        <f t="shared" si="14"/>
        <v>0</v>
      </c>
      <c r="I43" s="2">
        <f t="shared" si="15"/>
        <v>0</v>
      </c>
      <c r="J43" s="1" t="s">
        <v>6</v>
      </c>
      <c r="K43" s="1"/>
      <c r="L43" s="1"/>
    </row>
    <row r="44" spans="1:12" x14ac:dyDescent="0.25">
      <c r="A44" s="1"/>
      <c r="B44" s="1" t="s">
        <v>12</v>
      </c>
      <c r="C44" s="1">
        <f>C42/2</f>
        <v>598</v>
      </c>
      <c r="D44" s="1" t="s">
        <v>7</v>
      </c>
      <c r="E44" s="1"/>
      <c r="F44" s="22"/>
      <c r="G44" s="1">
        <v>0.02</v>
      </c>
      <c r="H44" s="1">
        <f t="shared" si="14"/>
        <v>11.96</v>
      </c>
      <c r="I44" s="2">
        <f t="shared" si="15"/>
        <v>609.96</v>
      </c>
      <c r="J44" s="1" t="s">
        <v>7</v>
      </c>
      <c r="K44" s="1"/>
      <c r="L44" s="1"/>
    </row>
    <row r="45" spans="1:12" x14ac:dyDescent="0.25">
      <c r="A45" s="1"/>
      <c r="B45" s="1" t="s">
        <v>13</v>
      </c>
      <c r="C45" s="1">
        <f>C41/225</f>
        <v>8.0622222222222231</v>
      </c>
      <c r="D45" s="1" t="s">
        <v>14</v>
      </c>
      <c r="E45" s="1"/>
      <c r="F45" s="22"/>
      <c r="G45" s="1">
        <v>0.02</v>
      </c>
      <c r="H45" s="1">
        <f>C45*G45</f>
        <v>0.16124444444444447</v>
      </c>
      <c r="I45" s="2">
        <f t="shared" si="15"/>
        <v>8.2234666666666669</v>
      </c>
      <c r="J45" s="1" t="s">
        <v>14</v>
      </c>
      <c r="K45" s="1"/>
      <c r="L45" s="1"/>
    </row>
    <row r="46" spans="1:12" x14ac:dyDescent="0.25">
      <c r="A46" s="1"/>
      <c r="B46" s="1" t="s">
        <v>44</v>
      </c>
      <c r="C46" s="1">
        <v>496</v>
      </c>
      <c r="D46" s="1" t="s">
        <v>6</v>
      </c>
      <c r="E46" s="1"/>
      <c r="F46" s="22"/>
      <c r="G46" s="1">
        <v>0.02</v>
      </c>
      <c r="H46" s="1">
        <f t="shared" ref="H46" si="16">C46*G46</f>
        <v>9.92</v>
      </c>
      <c r="I46" s="2">
        <f t="shared" si="15"/>
        <v>505.92</v>
      </c>
      <c r="J46" s="1" t="s">
        <v>6</v>
      </c>
      <c r="K46" s="1"/>
      <c r="L46" s="1"/>
    </row>
    <row r="47" spans="1:12" x14ac:dyDescent="0.25">
      <c r="A47" s="11"/>
      <c r="B47" s="11"/>
      <c r="C47" s="11"/>
      <c r="D47" s="11"/>
      <c r="E47" s="11"/>
      <c r="F47" s="23"/>
      <c r="G47" s="11"/>
      <c r="H47" s="11"/>
      <c r="I47" s="12"/>
      <c r="J47" s="11"/>
      <c r="K47" s="11"/>
      <c r="L47" s="11"/>
    </row>
    <row r="48" spans="1:12" x14ac:dyDescent="0.25">
      <c r="A48" s="1"/>
      <c r="B48" s="1"/>
      <c r="C48" s="1"/>
      <c r="D48" s="1"/>
      <c r="E48" s="1"/>
      <c r="F48" s="22"/>
      <c r="G48" s="1"/>
      <c r="H48" s="1"/>
      <c r="I48" s="17"/>
      <c r="J48" s="1"/>
      <c r="K48" s="1"/>
      <c r="L48" s="1"/>
    </row>
    <row r="49" spans="1:12" hidden="1" x14ac:dyDescent="0.25">
      <c r="A49" s="40"/>
      <c r="B49" s="40" t="s">
        <v>49</v>
      </c>
      <c r="C49" s="40"/>
      <c r="D49" s="40"/>
      <c r="E49" s="40"/>
      <c r="F49" s="41"/>
      <c r="G49" s="40"/>
      <c r="H49" s="40"/>
      <c r="I49" s="40"/>
      <c r="J49" s="40"/>
      <c r="K49" s="40"/>
      <c r="L49" s="40"/>
    </row>
    <row r="50" spans="1:12" ht="15.75" hidden="1" thickBot="1" x14ac:dyDescent="0.3">
      <c r="A50" s="13" t="s">
        <v>0</v>
      </c>
      <c r="B50" s="13" t="s">
        <v>1</v>
      </c>
      <c r="C50" s="14" t="s">
        <v>16</v>
      </c>
      <c r="D50" s="14" t="s">
        <v>2</v>
      </c>
      <c r="E50" s="14" t="s">
        <v>31</v>
      </c>
      <c r="F50" s="14" t="s">
        <v>32</v>
      </c>
      <c r="G50" s="14" t="s">
        <v>20</v>
      </c>
      <c r="H50" s="14" t="s">
        <v>21</v>
      </c>
      <c r="I50" s="14" t="s">
        <v>22</v>
      </c>
      <c r="J50" s="14" t="s">
        <v>3</v>
      </c>
      <c r="K50" s="14" t="s">
        <v>8</v>
      </c>
      <c r="L50" s="14" t="s">
        <v>9</v>
      </c>
    </row>
    <row r="51" spans="1:12" hidden="1" x14ac:dyDescent="0.25">
      <c r="A51" s="4">
        <v>1</v>
      </c>
      <c r="B51" s="4" t="s">
        <v>56</v>
      </c>
      <c r="C51" s="4">
        <v>1</v>
      </c>
      <c r="D51" s="4" t="s">
        <v>4</v>
      </c>
      <c r="E51" s="4">
        <v>0</v>
      </c>
      <c r="F51" s="18">
        <v>0</v>
      </c>
      <c r="G51" s="4">
        <v>2004</v>
      </c>
      <c r="H51" s="4">
        <v>0</v>
      </c>
      <c r="I51" s="4">
        <v>48</v>
      </c>
      <c r="J51" s="4">
        <f>G51*I51</f>
        <v>96192</v>
      </c>
      <c r="K51" s="4">
        <v>0</v>
      </c>
      <c r="L51" s="4">
        <f>K51/27</f>
        <v>0</v>
      </c>
    </row>
    <row r="52" spans="1:12" hidden="1" x14ac:dyDescent="0.25">
      <c r="A52" s="4">
        <v>2</v>
      </c>
      <c r="B52" s="4" t="s">
        <v>57</v>
      </c>
      <c r="C52" s="4">
        <v>1</v>
      </c>
      <c r="D52" s="4" t="s">
        <v>4</v>
      </c>
      <c r="E52" s="4">
        <v>0</v>
      </c>
      <c r="F52" s="18">
        <v>0</v>
      </c>
      <c r="G52" s="4">
        <v>289</v>
      </c>
      <c r="H52" s="4">
        <v>0</v>
      </c>
      <c r="I52" s="4">
        <v>72</v>
      </c>
      <c r="J52" s="4">
        <f>G52*I52</f>
        <v>20808</v>
      </c>
      <c r="K52" s="4">
        <v>0</v>
      </c>
      <c r="L52" s="4">
        <f>K52/27</f>
        <v>0</v>
      </c>
    </row>
    <row r="53" spans="1:12" hidden="1" x14ac:dyDescent="0.25">
      <c r="A53" s="1">
        <v>3</v>
      </c>
      <c r="B53" s="1" t="s">
        <v>46</v>
      </c>
      <c r="C53" s="4">
        <v>1</v>
      </c>
      <c r="D53" s="4" t="s">
        <v>4</v>
      </c>
      <c r="E53" s="4">
        <v>0</v>
      </c>
      <c r="F53" s="18">
        <v>0</v>
      </c>
      <c r="G53" s="4">
        <v>291</v>
      </c>
      <c r="H53" s="4">
        <v>0</v>
      </c>
      <c r="I53" s="4">
        <v>48</v>
      </c>
      <c r="J53" s="4">
        <f>G53*I53</f>
        <v>13968</v>
      </c>
      <c r="K53" s="4">
        <v>0</v>
      </c>
      <c r="L53" s="4">
        <f>K53/27</f>
        <v>0</v>
      </c>
    </row>
    <row r="54" spans="1:12" hidden="1" x14ac:dyDescent="0.25">
      <c r="A54" s="11">
        <v>4</v>
      </c>
      <c r="B54" s="11" t="s">
        <v>47</v>
      </c>
      <c r="C54" s="1">
        <v>23</v>
      </c>
      <c r="D54" s="4" t="s">
        <v>4</v>
      </c>
      <c r="E54" s="4">
        <v>0</v>
      </c>
      <c r="F54" s="18">
        <v>0</v>
      </c>
      <c r="G54" s="4">
        <v>291</v>
      </c>
      <c r="H54" s="4">
        <v>0</v>
      </c>
      <c r="I54" s="4">
        <v>48</v>
      </c>
      <c r="J54" s="4">
        <f t="shared" ref="J54:J55" si="17">G54*I54</f>
        <v>13968</v>
      </c>
      <c r="K54" s="4">
        <v>1</v>
      </c>
      <c r="L54" s="4">
        <f t="shared" ref="L54:L56" si="18">K54/27</f>
        <v>3.7037037037037035E-2</v>
      </c>
    </row>
    <row r="55" spans="1:12" hidden="1" x14ac:dyDescent="0.25">
      <c r="A55" s="11">
        <v>5</v>
      </c>
      <c r="B55" s="11" t="s">
        <v>48</v>
      </c>
      <c r="C55" s="1">
        <v>1</v>
      </c>
      <c r="D55" s="4" t="s">
        <v>4</v>
      </c>
      <c r="E55" s="4">
        <v>0</v>
      </c>
      <c r="F55" s="18">
        <v>0</v>
      </c>
      <c r="G55" s="4">
        <v>291</v>
      </c>
      <c r="H55" s="4">
        <v>0</v>
      </c>
      <c r="I55" s="4">
        <v>48</v>
      </c>
      <c r="J55" s="4">
        <f t="shared" si="17"/>
        <v>13968</v>
      </c>
      <c r="K55" s="4">
        <v>2</v>
      </c>
      <c r="L55" s="4">
        <f t="shared" si="18"/>
        <v>7.407407407407407E-2</v>
      </c>
    </row>
    <row r="56" spans="1:12" hidden="1" x14ac:dyDescent="0.25">
      <c r="A56" s="11">
        <v>6</v>
      </c>
      <c r="B56" s="11" t="s">
        <v>50</v>
      </c>
      <c r="C56" s="1">
        <v>1</v>
      </c>
      <c r="D56" s="4" t="s">
        <v>4</v>
      </c>
      <c r="E56" s="4">
        <v>0</v>
      </c>
      <c r="F56" s="18">
        <v>0</v>
      </c>
      <c r="G56" s="4"/>
      <c r="H56" s="4">
        <v>0</v>
      </c>
      <c r="I56" s="4">
        <v>48</v>
      </c>
      <c r="J56" s="4">
        <v>4526</v>
      </c>
      <c r="K56" s="4">
        <v>3</v>
      </c>
      <c r="L56" s="4">
        <f t="shared" si="18"/>
        <v>0.1111111111111111</v>
      </c>
    </row>
    <row r="57" spans="1:12" hidden="1" x14ac:dyDescent="0.25">
      <c r="A57" s="11"/>
      <c r="B57" s="1"/>
      <c r="C57" s="11"/>
      <c r="D57" s="11"/>
      <c r="E57" s="11"/>
      <c r="F57" s="23"/>
      <c r="G57" s="11"/>
      <c r="H57" s="11"/>
      <c r="I57" s="12"/>
      <c r="J57" s="11"/>
      <c r="K57" s="11"/>
      <c r="L57" s="11"/>
    </row>
    <row r="58" spans="1:12" ht="15.75" hidden="1" thickBot="1" x14ac:dyDescent="0.3">
      <c r="A58" s="26"/>
      <c r="B58" s="31" t="s">
        <v>49</v>
      </c>
      <c r="C58" s="16" t="s">
        <v>16</v>
      </c>
      <c r="D58" s="16" t="s">
        <v>2</v>
      </c>
      <c r="E58" s="16"/>
      <c r="F58" s="16"/>
      <c r="G58" s="16" t="s">
        <v>15</v>
      </c>
      <c r="H58" s="16"/>
      <c r="I58" s="16" t="s">
        <v>17</v>
      </c>
      <c r="J58" s="15"/>
      <c r="K58" s="15"/>
      <c r="L58" s="15"/>
    </row>
    <row r="59" spans="1:12" hidden="1" x14ac:dyDescent="0.25">
      <c r="A59" s="36"/>
      <c r="B59" s="36" t="s">
        <v>59</v>
      </c>
      <c r="C59" s="36">
        <v>3400</v>
      </c>
      <c r="D59" s="36" t="s">
        <v>6</v>
      </c>
      <c r="E59" s="36"/>
      <c r="F59" s="37"/>
      <c r="G59" s="36">
        <v>0.05</v>
      </c>
      <c r="H59" s="36">
        <f>C59*G59</f>
        <v>170</v>
      </c>
      <c r="I59" s="36">
        <f>H59+C59</f>
        <v>3570</v>
      </c>
      <c r="J59" s="36" t="s">
        <v>6</v>
      </c>
      <c r="K59" s="36"/>
      <c r="L59" s="4"/>
    </row>
    <row r="60" spans="1:12" hidden="1" x14ac:dyDescent="0.25">
      <c r="A60" s="36"/>
      <c r="B60" s="38" t="s">
        <v>58</v>
      </c>
      <c r="C60" s="36">
        <v>290</v>
      </c>
      <c r="D60" s="36" t="s">
        <v>6</v>
      </c>
      <c r="E60" s="36"/>
      <c r="F60" s="37"/>
      <c r="G60" s="36">
        <v>0.05</v>
      </c>
      <c r="H60" s="36">
        <f>C60*G60</f>
        <v>14.5</v>
      </c>
      <c r="I60" s="36">
        <f>H60+C60</f>
        <v>304.5</v>
      </c>
      <c r="J60" s="36" t="s">
        <v>6</v>
      </c>
      <c r="K60" s="36"/>
      <c r="L60" s="4"/>
    </row>
    <row r="61" spans="1:12" hidden="1" x14ac:dyDescent="0.25">
      <c r="A61" s="39"/>
      <c r="B61" s="38" t="s">
        <v>46</v>
      </c>
      <c r="C61" s="36">
        <f>G54</f>
        <v>291</v>
      </c>
      <c r="D61" s="36" t="s">
        <v>6</v>
      </c>
      <c r="E61" s="36"/>
      <c r="F61" s="37"/>
      <c r="G61" s="36">
        <v>1.05</v>
      </c>
      <c r="H61" s="36">
        <f>C61*G61</f>
        <v>305.55</v>
      </c>
      <c r="I61" s="36">
        <f>H61+C61</f>
        <v>596.54999999999995</v>
      </c>
      <c r="J61" s="36" t="s">
        <v>6</v>
      </c>
      <c r="K61" s="36"/>
      <c r="L61" s="4"/>
    </row>
    <row r="62" spans="1:12" hidden="1" x14ac:dyDescent="0.25">
      <c r="A62" s="11"/>
      <c r="B62" s="11" t="s">
        <v>47</v>
      </c>
      <c r="C62" s="1">
        <v>23</v>
      </c>
      <c r="D62" s="4" t="s">
        <v>4</v>
      </c>
      <c r="E62" s="11"/>
      <c r="F62" s="23"/>
      <c r="G62" s="11"/>
      <c r="H62" s="11"/>
      <c r="I62" s="27">
        <v>23</v>
      </c>
      <c r="J62" s="11" t="s">
        <v>7</v>
      </c>
      <c r="K62" s="11"/>
      <c r="L62" s="11"/>
    </row>
    <row r="63" spans="1:12" hidden="1" x14ac:dyDescent="0.25">
      <c r="A63" s="11"/>
      <c r="B63" s="11" t="s">
        <v>48</v>
      </c>
      <c r="C63" s="1">
        <v>1</v>
      </c>
      <c r="D63" s="4" t="s">
        <v>4</v>
      </c>
      <c r="E63" s="11"/>
      <c r="F63" s="23"/>
      <c r="G63" s="11"/>
      <c r="H63" s="11"/>
      <c r="I63" s="27">
        <v>1</v>
      </c>
      <c r="J63" s="11" t="s">
        <v>7</v>
      </c>
      <c r="K63" s="11"/>
      <c r="L63" s="11"/>
    </row>
    <row r="64" spans="1:12" hidden="1" x14ac:dyDescent="0.25">
      <c r="A64" s="1"/>
      <c r="B64" s="1" t="s">
        <v>50</v>
      </c>
      <c r="C64" s="17">
        <v>4526</v>
      </c>
      <c r="D64" s="1" t="s">
        <v>5</v>
      </c>
      <c r="E64" s="1"/>
      <c r="F64" s="22"/>
      <c r="G64" s="1"/>
      <c r="H64" s="1"/>
      <c r="I64" s="2">
        <v>4526</v>
      </c>
      <c r="J64" s="1" t="s">
        <v>5</v>
      </c>
      <c r="K64" s="1"/>
      <c r="L64" s="1"/>
    </row>
    <row r="65" spans="1:12" hidden="1" x14ac:dyDescent="0.25">
      <c r="A65" s="32"/>
      <c r="B65" s="32" t="s">
        <v>51</v>
      </c>
      <c r="C65" s="35">
        <v>336</v>
      </c>
      <c r="D65" s="32" t="s">
        <v>6</v>
      </c>
      <c r="E65" s="32"/>
      <c r="F65" s="33"/>
      <c r="G65" s="32"/>
      <c r="H65" s="32"/>
      <c r="I65" s="34">
        <v>336</v>
      </c>
      <c r="J65" s="32" t="s">
        <v>6</v>
      </c>
      <c r="K65" s="32"/>
      <c r="L65" s="32"/>
    </row>
    <row r="66" spans="1:12" hidden="1" x14ac:dyDescent="0.25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/>
    </row>
    <row r="67" spans="1:12" hidden="1" x14ac:dyDescent="0.25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/>
    </row>
  </sheetData>
  <pageMargins left="0.7" right="0.7" top="0.75" bottom="0.75" header="0.3" footer="0.3"/>
  <pageSetup scale="71" fitToHeight="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Ferriss Foster</dc:creator>
  <cp:lastModifiedBy>Rafael</cp:lastModifiedBy>
  <cp:lastPrinted>2014-07-24T15:07:56Z</cp:lastPrinted>
  <dcterms:created xsi:type="dcterms:W3CDTF">2014-07-21T16:57:45Z</dcterms:created>
  <dcterms:modified xsi:type="dcterms:W3CDTF">2014-10-28T21:06:08Z</dcterms:modified>
</cp:coreProperties>
</file>