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1_{53507968-5946-4907-A3B2-E5D21C60B586}" xr6:coauthVersionLast="47" xr6:coauthVersionMax="47" xr10:uidLastSave="{00000000-0000-0000-0000-000000000000}"/>
  <bookViews>
    <workbookView xWindow="-78" yWindow="0" windowWidth="11676" windowHeight="12318" xr2:uid="{00000000-000D-0000-FFFF-FFFF00000000}"/>
  </bookViews>
  <sheets>
    <sheet name="Equipment inventory list" sheetId="1" r:id="rId1"/>
  </sheets>
  <definedNames>
    <definedName name="ColumnTitle1">Data[[#Headers],[Manufacturer]]</definedName>
    <definedName name="_xlnm.Print_Titles" localSheetId="0">'Equipment inventory list'!$3:$4</definedName>
    <definedName name="Slicer_Condition">#N/A</definedName>
    <definedName name="Slicer_Location">#N/A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1" l="1"/>
  <c r="L21" i="1"/>
  <c r="O21" i="1"/>
  <c r="Q21" i="1"/>
  <c r="R21" i="1" s="1"/>
  <c r="O20" i="1"/>
  <c r="Q20" i="1"/>
  <c r="R20" i="1" s="1"/>
  <c r="O19" i="1"/>
  <c r="Q19" i="1"/>
  <c r="R19" i="1" s="1"/>
  <c r="M18" i="1"/>
  <c r="O18" i="1" s="1"/>
  <c r="Q18" i="1"/>
  <c r="R18" i="1" s="1"/>
  <c r="O17" i="1"/>
  <c r="Q17" i="1"/>
  <c r="R17" i="1" s="1"/>
  <c r="O16" i="1"/>
  <c r="Q16" i="1"/>
  <c r="R16" i="1" s="1"/>
  <c r="O15" i="1"/>
  <c r="Q15" i="1"/>
  <c r="R15" i="1" s="1"/>
  <c r="O14" i="1"/>
  <c r="Q14" i="1"/>
  <c r="R14" i="1" s="1"/>
  <c r="O13" i="1"/>
  <c r="Q13" i="1"/>
  <c r="R13" i="1" s="1"/>
  <c r="O12" i="1"/>
  <c r="Q12" i="1"/>
  <c r="R12" i="1" s="1"/>
  <c r="O11" i="1"/>
  <c r="Q11" i="1"/>
  <c r="R11" i="1" s="1"/>
  <c r="O10" i="1"/>
  <c r="Q10" i="1"/>
  <c r="R10" i="1" s="1"/>
  <c r="S21" i="1" l="1"/>
  <c r="S20" i="1"/>
  <c r="S19" i="1"/>
  <c r="S16" i="1"/>
  <c r="S18" i="1"/>
  <c r="S17" i="1"/>
  <c r="S14" i="1"/>
  <c r="S15" i="1"/>
  <c r="S13" i="1"/>
  <c r="S11" i="1"/>
  <c r="S12" i="1"/>
  <c r="S10" i="1"/>
  <c r="M8" i="1"/>
  <c r="O8" i="1" s="1"/>
  <c r="O9" i="1"/>
  <c r="Q8" i="1"/>
  <c r="R8" i="1" s="1"/>
  <c r="Q9" i="1"/>
  <c r="R9" i="1" s="1"/>
  <c r="S8" i="1" l="1"/>
  <c r="S9" i="1"/>
  <c r="Q5" i="1"/>
  <c r="Q6" i="1"/>
  <c r="Q7" i="1"/>
  <c r="O5" i="1" l="1"/>
  <c r="O6" i="1"/>
  <c r="M7" i="1"/>
  <c r="O7" i="1" s="1"/>
  <c r="S5" i="1"/>
  <c r="S6" i="1"/>
  <c r="S7" i="1"/>
  <c r="R5" i="1" l="1"/>
  <c r="R7" i="1"/>
  <c r="R6" i="1"/>
</calcChain>
</file>

<file path=xl/sharedStrings.xml><?xml version="1.0" encoding="utf-8"?>
<sst xmlns="http://schemas.openxmlformats.org/spreadsheetml/2006/main" count="101" uniqueCount="62">
  <si>
    <t>EQUIPMENT INVENTORY LIST</t>
  </si>
  <si>
    <t>Location</t>
  </si>
  <si>
    <t>Condition</t>
  </si>
  <si>
    <t>Vendor</t>
  </si>
  <si>
    <t>Initial value</t>
  </si>
  <si>
    <t>Down payment</t>
  </si>
  <si>
    <t>Date purchased or leased</t>
  </si>
  <si>
    <t>Monthly operating costs</t>
  </si>
  <si>
    <t>Total monthly cost</t>
  </si>
  <si>
    <t>Expected value at end of loan term</t>
  </si>
  <si>
    <t>Annual straight line depreciation</t>
  </si>
  <si>
    <t>Monthly straight line depreciation</t>
  </si>
  <si>
    <t>Current value</t>
  </si>
  <si>
    <t>PHYSICAL CONDITION</t>
  </si>
  <si>
    <t>FINANCIAL STATUS</t>
  </si>
  <si>
    <t xml:space="preserve">Item description </t>
  </si>
  <si>
    <t>Triple Sink</t>
  </si>
  <si>
    <t>Grill/burners</t>
  </si>
  <si>
    <t>40lb Fryer 1</t>
  </si>
  <si>
    <t>40lb Fryer 2</t>
  </si>
  <si>
    <t>Reach-in Freezer</t>
  </si>
  <si>
    <t>Reach-in Cooler</t>
  </si>
  <si>
    <t>Hand Sink</t>
  </si>
  <si>
    <t>Dishwasher</t>
  </si>
  <si>
    <t>Dishwasher-Bar</t>
  </si>
  <si>
    <t>Triple Sink - Bar</t>
  </si>
  <si>
    <t>Tap System</t>
  </si>
  <si>
    <t>Kitchen</t>
  </si>
  <si>
    <t>Bar</t>
  </si>
  <si>
    <t>Hand Sink - Bar</t>
  </si>
  <si>
    <t>New</t>
  </si>
  <si>
    <t>60s3151515gl</t>
  </si>
  <si>
    <t>Merch Reach-in 1</t>
  </si>
  <si>
    <t>178gdc49hcb</t>
  </si>
  <si>
    <t>Width</t>
  </si>
  <si>
    <t>Depth</t>
  </si>
  <si>
    <t>Height</t>
  </si>
  <si>
    <t>ATO-ATFS-40</t>
  </si>
  <si>
    <t>178a49fhc</t>
  </si>
  <si>
    <t>178a49rhc</t>
  </si>
  <si>
    <t> 600hs12</t>
  </si>
  <si>
    <t>ATO-AGR-6B24GR-NG</t>
  </si>
  <si>
    <t>600s31014g</t>
  </si>
  <si>
    <t>Manufacturer</t>
  </si>
  <si>
    <t>Kitchen Hood w/ Suppression</t>
  </si>
  <si>
    <t>Accurex XBEW-T-120.00S</t>
  </si>
  <si>
    <t>Model #2</t>
  </si>
  <si>
    <t>Atosa</t>
  </si>
  <si>
    <t>Avantco</t>
  </si>
  <si>
    <t>Regency</t>
  </si>
  <si>
    <t>Noble</t>
  </si>
  <si>
    <t>495nowf1ex</t>
  </si>
  <si>
    <t>Prep Table 1</t>
  </si>
  <si>
    <t>EPBNR2-D4 47.5</t>
  </si>
  <si>
    <t>Everest</t>
  </si>
  <si>
    <t>Prep Table 2</t>
  </si>
  <si>
    <t>Walk-In Cooler/Freezer Combo</t>
  </si>
  <si>
    <t>Side of Kitchen</t>
  </si>
  <si>
    <t>Chill-Rite</t>
  </si>
  <si>
    <t>CM SBT 20F</t>
  </si>
  <si>
    <t>MD-GW-HTB22P</t>
  </si>
  <si>
    <t>See Attached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</si>
</sst>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10" x14ac:knownFonts="1">
    <font>
      <sz val="11"/>
      <color theme="1"/>
      <name val="Arial"/>
      <family val="2"/>
      <scheme val="minor"/>
    </font>
    <font>
      <sz val="24"/>
      <color theme="9" tint="-0.499984740745262"/>
      <name val="Century Gothic"/>
      <family val="2"/>
      <scheme val="major"/>
    </font>
    <font>
      <b/>
      <sz val="12"/>
      <color theme="9" tint="-0.499984740745262"/>
      <name val="Century Gothic"/>
      <family val="2"/>
      <scheme val="major"/>
    </font>
    <font>
      <sz val="11"/>
      <color theme="1"/>
      <name val="Arial"/>
      <family val="2"/>
      <scheme val="minor"/>
    </font>
    <font>
      <b/>
      <sz val="11"/>
      <color theme="1"/>
      <name val="Arial"/>
      <family val="2"/>
      <scheme val="minor"/>
    </font>
    <font>
      <sz val="10"/>
      <color theme="1"/>
      <name val="Arial"/>
      <family val="2"/>
      <scheme val="minor"/>
    </font>
    <font>
      <sz val="36"/>
      <color theme="9" tint="-0.499984740745262"/>
      <name val="Arial"/>
      <family val="2"/>
      <scheme val="minor"/>
    </font>
    <font>
      <sz val="24"/>
      <color theme="9" tint="-0.499984740745262"/>
      <name val="Arial"/>
      <family val="2"/>
      <scheme val="minor"/>
    </font>
    <font>
      <sz val="70"/>
      <color theme="9" tint="-0.499984740745262"/>
      <name val="Century Gothic"/>
      <family val="2"/>
      <scheme val="major"/>
    </font>
    <font>
      <sz val="22"/>
      <color theme="1"/>
      <name val="Century Gothic"/>
      <family val="2"/>
      <scheme val="major"/>
    </font>
  </fonts>
  <fills count="9">
    <fill>
      <patternFill patternType="none"/>
    </fill>
    <fill>
      <patternFill patternType="gray125"/>
    </fill>
    <fill>
      <patternFill patternType="solid">
        <fgColor theme="0" tint="-0.14996795556505021"/>
        <bgColor indexed="64"/>
      </patternFill>
    </fill>
    <fill>
      <patternFill patternType="solid">
        <fgColor theme="9" tint="0.59996337778862885"/>
        <bgColor indexed="64"/>
      </patternFill>
    </fill>
    <fill>
      <patternFill patternType="solid">
        <fgColor theme="4" tint="0.59996337778862885"/>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79998168889431442"/>
        <bgColor indexed="64"/>
      </patternFill>
    </fill>
  </fills>
  <borders count="4">
    <border>
      <left/>
      <right/>
      <top/>
      <bottom/>
      <diagonal/>
    </border>
    <border>
      <left/>
      <right/>
      <top/>
      <bottom style="medium">
        <color theme="3"/>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s>
  <cellStyleXfs count="8">
    <xf numFmtId="0" fontId="0" fillId="0" borderId="0">
      <alignment wrapText="1"/>
    </xf>
    <xf numFmtId="0" fontId="2" fillId="3" borderId="2" applyNumberFormat="0" applyProtection="0">
      <alignment horizontal="center" vertical="center"/>
    </xf>
    <xf numFmtId="0" fontId="2" fillId="4" borderId="3" applyNumberFormat="0" applyProtection="0">
      <alignment horizontal="center" vertical="center"/>
    </xf>
    <xf numFmtId="164" fontId="3" fillId="0" borderId="0" applyFont="0" applyFill="0" applyBorder="0" applyProtection="0">
      <alignment horizontal="right"/>
    </xf>
    <xf numFmtId="164" fontId="3" fillId="2" borderId="0" applyFont="0" applyBorder="0" applyProtection="0">
      <alignment horizontal="right"/>
    </xf>
    <xf numFmtId="10" fontId="3" fillId="0" borderId="0" applyFont="0" applyFill="0" applyBorder="0" applyAlignment="0" applyProtection="0"/>
    <xf numFmtId="0" fontId="1" fillId="0" borderId="1" applyNumberFormat="0" applyFill="0" applyAlignment="0" applyProtection="0"/>
    <xf numFmtId="14" fontId="3" fillId="0" borderId="0" applyFont="0" applyFill="0" applyBorder="0">
      <alignment horizontal="right"/>
    </xf>
  </cellStyleXfs>
  <cellXfs count="35">
    <xf numFmtId="0" fontId="0" fillId="0" borderId="0" xfId="0">
      <alignment wrapText="1"/>
    </xf>
    <xf numFmtId="0" fontId="5" fillId="5" borderId="0" xfId="0" applyFont="1" applyFill="1">
      <alignment wrapText="1"/>
    </xf>
    <xf numFmtId="0" fontId="6" fillId="5" borderId="0" xfId="6" applyFont="1" applyFill="1" applyBorder="1" applyAlignment="1"/>
    <xf numFmtId="0" fontId="7" fillId="5" borderId="0" xfId="6" applyFont="1" applyFill="1" applyBorder="1" applyAlignment="1"/>
    <xf numFmtId="0" fontId="5" fillId="0" borderId="0" xfId="0" applyFont="1">
      <alignment wrapText="1"/>
    </xf>
    <xf numFmtId="0" fontId="0" fillId="5" borderId="0" xfId="0" applyFill="1">
      <alignment wrapText="1"/>
    </xf>
    <xf numFmtId="0" fontId="5" fillId="6" borderId="0" xfId="0" applyFont="1" applyFill="1">
      <alignment wrapText="1"/>
    </xf>
    <xf numFmtId="0" fontId="0" fillId="6" borderId="0" xfId="0" applyFill="1">
      <alignment wrapText="1"/>
    </xf>
    <xf numFmtId="0" fontId="5" fillId="5" borderId="0" xfId="0" applyFont="1" applyFill="1" applyAlignment="1">
      <alignment horizontal="left" vertical="center" wrapText="1" indent="1"/>
    </xf>
    <xf numFmtId="0" fontId="5" fillId="0" borderId="0" xfId="0" applyFont="1" applyAlignment="1">
      <alignment horizontal="left" vertical="center" wrapText="1" indent="1"/>
    </xf>
    <xf numFmtId="0" fontId="0" fillId="0" borderId="0" xfId="0" applyAlignment="1">
      <alignment horizontal="left" vertical="center" wrapText="1" indent="1"/>
    </xf>
    <xf numFmtId="0" fontId="5" fillId="0" borderId="0" xfId="0" applyFont="1" applyAlignment="1">
      <alignment horizontal="left"/>
    </xf>
    <xf numFmtId="0" fontId="0" fillId="0" borderId="0" xfId="0" applyAlignment="1">
      <alignment horizontal="left"/>
    </xf>
    <xf numFmtId="0" fontId="8" fillId="5" borderId="0" xfId="6" applyFont="1" applyFill="1" applyBorder="1" applyAlignment="1"/>
    <xf numFmtId="0" fontId="4" fillId="0" borderId="0" xfId="0" applyFont="1" applyAlignment="1">
      <alignment horizontal="left" vertical="center" wrapText="1" indent="2"/>
    </xf>
    <xf numFmtId="0" fontId="4" fillId="0" borderId="0" xfId="0" applyFont="1" applyAlignment="1">
      <alignment horizontal="left" vertical="center" wrapText="1" indent="1"/>
    </xf>
    <xf numFmtId="0" fontId="0" fillId="0" borderId="0" xfId="0" applyAlignment="1">
      <alignment horizontal="right" vertical="center" wrapText="1" indent="1"/>
    </xf>
    <xf numFmtId="164" fontId="0" fillId="0" borderId="0" xfId="3" applyFont="1" applyFill="1" applyBorder="1" applyAlignment="1">
      <alignment horizontal="right" vertical="center" indent="1"/>
    </xf>
    <xf numFmtId="14" fontId="0" fillId="0" borderId="0" xfId="7" applyFont="1" applyFill="1" applyBorder="1" applyAlignment="1">
      <alignment horizontal="right" vertical="center" indent="1"/>
    </xf>
    <xf numFmtId="164" fontId="0" fillId="0" borderId="0" xfId="4" applyFont="1" applyFill="1" applyBorder="1" applyAlignment="1">
      <alignment horizontal="right" vertical="center" indent="1"/>
    </xf>
    <xf numFmtId="0" fontId="9" fillId="7" borderId="0" xfId="1" applyFont="1" applyFill="1" applyBorder="1">
      <alignment horizontal="center" vertical="center"/>
    </xf>
    <xf numFmtId="0" fontId="9" fillId="8" borderId="0" xfId="2" applyFont="1" applyFill="1" applyBorder="1">
      <alignment horizontal="center" vertical="center"/>
    </xf>
    <xf numFmtId="0" fontId="7" fillId="5" borderId="0" xfId="6" applyFont="1" applyFill="1" applyBorder="1" applyAlignment="1">
      <alignment wrapText="1"/>
    </xf>
    <xf numFmtId="0" fontId="7" fillId="5" borderId="0" xfId="6" applyFont="1" applyFill="1" applyBorder="1"/>
    <xf numFmtId="0" fontId="0" fillId="0" borderId="0" xfId="0" applyFont="1" applyFill="1" applyAlignment="1">
      <alignment horizontal="left" vertical="center" indent="2"/>
    </xf>
    <xf numFmtId="0" fontId="0" fillId="0" borderId="0" xfId="0" applyFont="1" applyFill="1">
      <alignment wrapText="1"/>
    </xf>
    <xf numFmtId="0" fontId="0" fillId="0" borderId="0" xfId="0" applyFont="1" applyFill="1" applyAlignment="1">
      <alignment horizontal="right" vertical="center" wrapText="1" indent="1"/>
    </xf>
    <xf numFmtId="164" fontId="0" fillId="0" borderId="0" xfId="3" applyFont="1" applyFill="1" applyAlignment="1">
      <alignment horizontal="right" vertical="center" indent="1"/>
    </xf>
    <xf numFmtId="14" fontId="0" fillId="0" borderId="0" xfId="7" applyFont="1" applyFill="1" applyAlignment="1">
      <alignment horizontal="right" vertical="center" indent="1"/>
    </xf>
    <xf numFmtId="164" fontId="0" fillId="0" borderId="0" xfId="4" applyFont="1" applyFill="1" applyAlignment="1">
      <alignment horizontal="right" vertical="center" indent="1"/>
    </xf>
    <xf numFmtId="2" fontId="0" fillId="0" borderId="0" xfId="5" applyNumberFormat="1" applyFont="1" applyFill="1" applyBorder="1" applyAlignment="1">
      <alignment horizontal="right" vertical="center" wrapText="1" indent="1"/>
    </xf>
    <xf numFmtId="2" fontId="0" fillId="0" borderId="0" xfId="4" applyNumberFormat="1" applyFont="1" applyFill="1" applyBorder="1" applyAlignment="1">
      <alignment horizontal="right" vertical="center" indent="1"/>
    </xf>
    <xf numFmtId="2" fontId="0" fillId="0" borderId="0" xfId="5" applyNumberFormat="1" applyFont="1" applyFill="1" applyAlignment="1">
      <alignment horizontal="right" vertical="center" wrapText="1" indent="1"/>
    </xf>
    <xf numFmtId="2" fontId="0" fillId="0" borderId="0" xfId="4" applyNumberFormat="1" applyFont="1" applyFill="1" applyAlignment="1">
      <alignment horizontal="right" vertical="center" indent="1"/>
    </xf>
    <xf numFmtId="0" fontId="4" fillId="0" borderId="0" xfId="0" applyFont="1">
      <alignment wrapText="1"/>
    </xf>
  </cellXfs>
  <cellStyles count="8">
    <cellStyle name="Currency" xfId="3" builtinId="4" customBuiltin="1"/>
    <cellStyle name="Currency [0]" xfId="4" builtinId="7" customBuiltin="1"/>
    <cellStyle name="Date" xfId="7" xr:uid="{00000000-0005-0000-0000-000002000000}"/>
    <cellStyle name="Heading 1" xfId="1" builtinId="16" customBuiltin="1"/>
    <cellStyle name="Heading 2" xfId="2" builtinId="17" customBuiltin="1"/>
    <cellStyle name="Normal" xfId="0" builtinId="0" customBuiltin="1"/>
    <cellStyle name="Percent" xfId="5" builtinId="5" customBuiltin="1"/>
    <cellStyle name="Title" xfId="6" builtinId="15" customBuiltin="1"/>
  </cellStyles>
  <dxfs count="21">
    <dxf>
      <font>
        <strike val="0"/>
        <outline val="0"/>
        <shadow val="0"/>
        <u val="none"/>
        <vertAlign val="baseline"/>
        <sz val="11"/>
        <color theme="1"/>
        <name val="Arial"/>
        <family val="2"/>
        <scheme val="minor"/>
      </font>
      <numFmt numFmtId="2" formatCode="0.00"/>
      <fill>
        <patternFill patternType="none">
          <fgColor indexed="64"/>
          <bgColor auto="1"/>
        </patternFill>
      </fill>
      <alignment horizontal="right" vertical="center" textRotation="0" wrapText="0" indent="1" justifyLastLine="0" shrinkToFit="0" readingOrder="0"/>
    </dxf>
    <dxf>
      <font>
        <strike val="0"/>
        <outline val="0"/>
        <shadow val="0"/>
        <u val="none"/>
        <vertAlign val="baseline"/>
        <sz val="11"/>
        <color theme="1"/>
        <name val="Arial"/>
        <family val="2"/>
        <scheme val="minor"/>
      </font>
      <numFmt numFmtId="2" formatCode="0.00"/>
      <fill>
        <patternFill patternType="none">
          <fgColor indexed="64"/>
          <bgColor auto="1"/>
        </patternFill>
      </fill>
      <alignment horizontal="right" vertical="center" textRotation="0" wrapText="1" indent="1" justifyLastLine="0" shrinkToFit="0" readingOrder="0"/>
    </dxf>
    <dxf>
      <font>
        <strike val="0"/>
        <outline val="0"/>
        <shadow val="0"/>
        <u val="none"/>
        <vertAlign val="baseline"/>
        <sz val="11"/>
        <color theme="1"/>
        <name val="Arial"/>
        <family val="2"/>
        <scheme val="minor"/>
      </font>
      <fill>
        <patternFill patternType="none">
          <fgColor indexed="64"/>
          <bgColor auto="1"/>
        </patternFill>
      </fill>
      <alignment horizontal="right" vertical="center" textRotation="0" wrapText="0" indent="1" justifyLastLine="0" shrinkToFit="0" readingOrder="0"/>
    </dxf>
    <dxf>
      <font>
        <strike val="0"/>
        <outline val="0"/>
        <shadow val="0"/>
        <u val="none"/>
        <vertAlign val="baseline"/>
        <sz val="11"/>
        <color theme="1"/>
        <name val="Arial"/>
        <family val="2"/>
        <scheme val="minor"/>
      </font>
      <fill>
        <patternFill patternType="none">
          <fgColor indexed="64"/>
          <bgColor auto="1"/>
        </patternFill>
      </fill>
      <alignment horizontal="right" vertical="center" textRotation="0" wrapText="0" indent="1" justifyLastLine="0" shrinkToFit="0" readingOrder="0"/>
    </dxf>
    <dxf>
      <font>
        <strike val="0"/>
        <outline val="0"/>
        <shadow val="0"/>
        <u val="none"/>
        <vertAlign val="baseline"/>
        <sz val="11"/>
        <color theme="1"/>
        <name val="Arial"/>
        <family val="2"/>
        <scheme val="minor"/>
      </font>
      <fill>
        <patternFill patternType="none">
          <fgColor indexed="64"/>
          <bgColor auto="1"/>
        </patternFill>
      </fill>
      <alignment horizontal="right" vertical="center" textRotation="0" wrapText="0" indent="1" justifyLastLine="0" shrinkToFit="0" readingOrder="0"/>
    </dxf>
    <dxf>
      <font>
        <strike val="0"/>
        <outline val="0"/>
        <shadow val="0"/>
        <u val="none"/>
        <vertAlign val="baseline"/>
        <sz val="11"/>
        <color theme="1"/>
        <name val="Arial"/>
        <family val="2"/>
        <scheme val="minor"/>
      </font>
      <fill>
        <patternFill patternType="none">
          <fgColor indexed="64"/>
          <bgColor auto="1"/>
        </patternFill>
      </fill>
      <alignment horizontal="right" vertical="center" textRotation="0" wrapText="0" indent="1" justifyLastLine="0" shrinkToFit="0" readingOrder="0"/>
    </dxf>
    <dxf>
      <font>
        <strike val="0"/>
        <outline val="0"/>
        <shadow val="0"/>
        <u val="none"/>
        <vertAlign val="baseline"/>
        <sz val="11"/>
        <color theme="1"/>
        <name val="Arial"/>
        <family val="2"/>
        <scheme val="minor"/>
      </font>
      <fill>
        <patternFill patternType="none">
          <fgColor indexed="64"/>
          <bgColor auto="1"/>
        </patternFill>
      </fill>
      <alignment horizontal="right" vertical="center" textRotation="0" wrapText="0" indent="1" justifyLastLine="0" shrinkToFit="0" readingOrder="0"/>
    </dxf>
    <dxf>
      <font>
        <strike val="0"/>
        <outline val="0"/>
        <shadow val="0"/>
        <u val="none"/>
        <vertAlign val="baseline"/>
        <sz val="11"/>
        <color theme="1"/>
        <name val="Arial"/>
        <family val="2"/>
        <scheme val="minor"/>
      </font>
      <fill>
        <patternFill patternType="none">
          <fgColor indexed="64"/>
          <bgColor auto="1"/>
        </patternFill>
      </fill>
      <alignment horizontal="right" vertical="center" textRotation="0" wrapText="0" indent="1" justifyLastLine="0" shrinkToFit="0" readingOrder="0"/>
    </dxf>
    <dxf>
      <font>
        <strike val="0"/>
        <outline val="0"/>
        <shadow val="0"/>
        <u val="none"/>
        <vertAlign val="baseline"/>
        <sz val="11"/>
        <color theme="1"/>
        <name val="Arial"/>
        <family val="2"/>
        <scheme val="minor"/>
      </font>
      <fill>
        <patternFill patternType="none">
          <fgColor indexed="64"/>
          <bgColor auto="1"/>
        </patternFill>
      </fill>
      <alignment horizontal="right" vertical="center" textRotation="0" wrapText="1" indent="1" justifyLastLine="0" shrinkToFit="0" readingOrder="0"/>
    </dxf>
    <dxf>
      <font>
        <strike val="0"/>
        <outline val="0"/>
        <shadow val="0"/>
        <u val="none"/>
        <vertAlign val="baseline"/>
        <sz val="11"/>
        <color theme="1"/>
        <name val="Arial"/>
        <family val="2"/>
        <scheme val="minor"/>
      </font>
      <fill>
        <patternFill patternType="none">
          <fgColor indexed="64"/>
          <bgColor auto="1"/>
        </patternFill>
      </fill>
      <alignment horizontal="right" vertical="center" textRotation="0" wrapText="0" indent="1" justifyLastLine="0" shrinkToFit="0" readingOrder="0"/>
    </dxf>
    <dxf>
      <font>
        <strike val="0"/>
        <outline val="0"/>
        <shadow val="0"/>
        <u val="none"/>
        <vertAlign val="baseline"/>
        <sz val="11"/>
        <color theme="1"/>
        <name val="Arial"/>
        <family val="2"/>
        <scheme val="minor"/>
      </font>
      <fill>
        <patternFill patternType="none">
          <fgColor indexed="64"/>
          <bgColor auto="1"/>
        </patternFill>
      </fill>
      <alignment horizontal="right" vertical="center" textRotation="0" wrapText="0" indent="1" justifyLastLine="0" shrinkToFit="0" readingOrder="0"/>
    </dxf>
    <dxf>
      <font>
        <strike val="0"/>
        <outline val="0"/>
        <shadow val="0"/>
        <u val="none"/>
        <vertAlign val="baseline"/>
        <sz val="11"/>
        <color theme="1"/>
        <name val="Arial"/>
        <family val="2"/>
        <scheme val="minor"/>
      </font>
      <fill>
        <patternFill patternType="none">
          <fgColor indexed="64"/>
          <bgColor auto="1"/>
        </patternFill>
      </fill>
      <alignment horizontal="right" vertical="center" textRotation="0" wrapText="0" indent="1" justifyLastLine="0" shrinkToFit="0" readingOrder="0"/>
    </dxf>
    <dxf>
      <font>
        <strike val="0"/>
        <outline val="0"/>
        <shadow val="0"/>
        <u val="none"/>
        <vertAlign val="baseline"/>
        <sz val="11"/>
        <color theme="1"/>
        <name val="Arial"/>
        <family val="2"/>
        <scheme val="minor"/>
      </font>
      <fill>
        <patternFill patternType="none">
          <fgColor indexed="64"/>
          <bgColor auto="1"/>
        </patternFill>
      </fill>
    </dxf>
    <dxf>
      <font>
        <strike val="0"/>
        <outline val="0"/>
        <shadow val="0"/>
        <u val="none"/>
        <vertAlign val="baseline"/>
        <sz val="11"/>
        <color theme="1"/>
        <name val="Arial"/>
        <family val="2"/>
        <scheme val="minor"/>
      </font>
      <fill>
        <patternFill patternType="none">
          <fgColor indexed="64"/>
          <bgColor auto="1"/>
        </patternFill>
      </fill>
    </dxf>
    <dxf>
      <font>
        <strike val="0"/>
        <outline val="0"/>
        <shadow val="0"/>
        <u val="none"/>
        <vertAlign val="baseline"/>
        <sz val="11"/>
        <color theme="1"/>
        <name val="Arial"/>
        <family val="2"/>
        <scheme val="minor"/>
      </font>
      <fill>
        <patternFill patternType="none">
          <fgColor indexed="64"/>
          <bgColor auto="1"/>
        </patternFill>
      </fill>
    </dxf>
    <dxf>
      <font>
        <strike val="0"/>
        <outline val="0"/>
        <shadow val="0"/>
        <u val="none"/>
        <vertAlign val="baseline"/>
        <sz val="11"/>
        <color theme="1"/>
        <name val="Arial"/>
        <family val="2"/>
        <scheme val="minor"/>
      </font>
      <fill>
        <patternFill patternType="none">
          <fgColor indexed="64"/>
          <bgColor auto="1"/>
        </patternFill>
      </fill>
    </dxf>
    <dxf>
      <font>
        <strike val="0"/>
        <outline val="0"/>
        <shadow val="0"/>
        <u val="none"/>
        <vertAlign val="baseline"/>
        <sz val="11"/>
        <color theme="1"/>
        <name val="Arial"/>
        <family val="2"/>
        <scheme val="minor"/>
      </font>
      <fill>
        <patternFill patternType="none">
          <fgColor indexed="64"/>
          <bgColor auto="1"/>
        </patternFill>
      </fill>
      <alignment horizontal="left" vertical="center" textRotation="0" indent="2" justifyLastLine="0" shrinkToFit="0" readingOrder="0"/>
    </dxf>
    <dxf>
      <font>
        <strike val="0"/>
        <outline val="0"/>
        <shadow val="0"/>
        <u val="none"/>
        <vertAlign val="baseline"/>
        <sz val="11"/>
        <color theme="1"/>
        <name val="Arial"/>
        <family val="2"/>
        <scheme val="minor"/>
      </font>
      <fill>
        <patternFill patternType="none">
          <fgColor indexed="64"/>
          <bgColor auto="1"/>
        </patternFill>
      </fill>
    </dxf>
    <dxf>
      <font>
        <b/>
        <strike val="0"/>
        <outline val="0"/>
        <shadow val="0"/>
        <u val="none"/>
        <vertAlign val="baseline"/>
        <sz val="11"/>
        <color theme="1"/>
        <name val="Arial"/>
        <family val="2"/>
        <scheme val="minor"/>
      </font>
      <fill>
        <patternFill patternType="none">
          <fgColor indexed="64"/>
          <bgColor auto="1"/>
        </patternFill>
      </fill>
      <alignment horizontal="left" vertical="center" textRotation="0" wrapText="1" indent="1" justifyLastLine="0" shrinkToFit="0" readingOrder="0"/>
    </dxf>
    <dxf>
      <font>
        <b/>
        <color theme="0"/>
      </font>
      <fill>
        <patternFill patternType="solid">
          <fgColor theme="9" tint="-0.499984740745262"/>
          <bgColor theme="9" tint="-0.499984740745262"/>
        </patternFill>
      </fill>
    </dxf>
    <dxf>
      <font>
        <color theme="1"/>
      </font>
      <fill>
        <patternFill>
          <bgColor theme="9" tint="0.79998168889431442"/>
        </patternFill>
      </fill>
      <border>
        <left style="thin">
          <color theme="9" tint="-0.499984740745262"/>
        </left>
        <right style="thin">
          <color theme="9" tint="-0.499984740745262"/>
        </right>
        <top style="thin">
          <color theme="9" tint="-0.499984740745262"/>
        </top>
        <bottom style="thin">
          <color theme="9" tint="-0.499984740745262"/>
        </bottom>
        <vertical/>
        <horizontal style="thin">
          <color theme="9" tint="-0.499984740745262"/>
        </horizontal>
      </border>
    </dxf>
  </dxfs>
  <tableStyles count="1" defaultTableStyle="Equipment Inventory List" defaultPivotStyle="PivotStyleLight16">
    <tableStyle name="Equipment Inventory List" pivot="0" count="2" xr9:uid="{00000000-0011-0000-FFFF-FFFF00000000}">
      <tableStyleElement type="wholeTable" dxfId="20"/>
      <tableStyleElement type="headerRow" dxfId="19"/>
    </tableStyle>
  </tableStyles>
  <colors>
    <mruColors>
      <color rgb="FF3F7D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microsoft.com/office/2007/relationships/slicerCache" Target="slicerCaches/slicerCache2.xml"/><Relationship Id="rId7" Type="http://schemas.openxmlformats.org/officeDocument/2006/relationships/calcChain" Target="calcChain.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13</xdr:col>
      <xdr:colOff>32658</xdr:colOff>
      <xdr:row>0</xdr:row>
      <xdr:rowOff>721535</xdr:rowOff>
    </xdr:from>
    <xdr:to>
      <xdr:col>14</xdr:col>
      <xdr:colOff>1034692</xdr:colOff>
      <xdr:row>0</xdr:row>
      <xdr:rowOff>1620719</xdr:rowOff>
    </xdr:to>
    <mc:AlternateContent xmlns:mc="http://schemas.openxmlformats.org/markup-compatibility/2006" xmlns:sle15="http://schemas.microsoft.com/office/drawing/2012/slicer">
      <mc:Choice Requires="sle15">
        <xdr:graphicFrame macro="">
          <xdr:nvGraphicFramePr>
            <xdr:cNvPr id="5" name="Location" descr="Filter Data table by Location">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microsoft.com/office/drawing/2010/slicer">
              <sle:slicer xmlns:sle="http://schemas.microsoft.com/office/drawing/2010/slicer" name="Location"/>
            </a:graphicData>
          </a:graphic>
        </xdr:graphicFrame>
      </mc:Choice>
      <mc:Fallback xmlns="">
        <xdr:sp macro="" textlink="">
          <xdr:nvSpPr>
            <xdr:cNvPr id="0" name=""/>
            <xdr:cNvSpPr>
              <a:spLocks noTextEdit="1"/>
            </xdr:cNvSpPr>
          </xdr:nvSpPr>
          <xdr:spPr>
            <a:xfrm>
              <a:off x="13511313" y="721535"/>
              <a:ext cx="3444807" cy="89974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PrintsWithSheet="0"/>
  </xdr:twoCellAnchor>
  <xdr:twoCellAnchor editAs="oneCell">
    <xdr:from>
      <xdr:col>15</xdr:col>
      <xdr:colOff>76200</xdr:colOff>
      <xdr:row>0</xdr:row>
      <xdr:rowOff>711200</xdr:rowOff>
    </xdr:from>
    <xdr:to>
      <xdr:col>16</xdr:col>
      <xdr:colOff>1299760</xdr:colOff>
      <xdr:row>0</xdr:row>
      <xdr:rowOff>1632126</xdr:rowOff>
    </xdr:to>
    <mc:AlternateContent xmlns:mc="http://schemas.openxmlformats.org/markup-compatibility/2006" xmlns:sle15="http://schemas.microsoft.com/office/drawing/2012/slicer">
      <mc:Choice Requires="sle15">
        <xdr:graphicFrame macro="">
          <xdr:nvGraphicFramePr>
            <xdr:cNvPr id="6" name="Condition" descr="Filter Data table by Condition">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microsoft.com/office/drawing/2010/slicer">
              <sle:slicer xmlns:sle="http://schemas.microsoft.com/office/drawing/2010/slicer" name="Condition"/>
            </a:graphicData>
          </a:graphic>
        </xdr:graphicFrame>
      </mc:Choice>
      <mc:Fallback xmlns="">
        <xdr:sp macro="" textlink="">
          <xdr:nvSpPr>
            <xdr:cNvPr id="0" name=""/>
            <xdr:cNvSpPr>
              <a:spLocks noTextEdit="1"/>
            </xdr:cNvSpPr>
          </xdr:nvSpPr>
          <xdr:spPr>
            <a:xfrm>
              <a:off x="15232380" y="711200"/>
              <a:ext cx="2664823" cy="9144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Print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 xr10:uid="{00000000-0013-0000-FFFF-FFFF01000000}" sourceName="Location">
  <extLst>
    <x:ext xmlns:x15="http://schemas.microsoft.com/office/spreadsheetml/2010/11/main" uri="{2F2917AC-EB37-4324-AD4E-5DD8C200BD13}">
      <x15:tableSlicerCache tableId="1" column="3"/>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ndition" xr10:uid="{00000000-0013-0000-FFFF-FFFF02000000}" sourceName="Condition">
  <extLst>
    <x:ext xmlns:x15="http://schemas.microsoft.com/office/spreadsheetml/2010/11/main" uri="{2F2917AC-EB37-4324-AD4E-5DD8C200BD13}">
      <x15:tableSlicerCache tableId="1"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Location" xr10:uid="{00000000-0014-0000-FFFF-FFFF01000000}" cache="Slicer_Location" caption="Location" columnCount="3" style="SlicerStyleLight6" rowHeight="241300"/>
  <slicer name="Condition" xr10:uid="{00000000-0014-0000-FFFF-FFFF02000000}" cache="Slicer_Condition" caption="Condition" columnCount="3" style="SlicerStyleLight6"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B4:S21" totalsRowShown="0" headerRowDxfId="18" dataDxfId="17">
  <autoFilter ref="B4:S21" xr:uid="{00000000-0009-0000-0100-000001000000}"/>
  <tableColumns count="18">
    <tableColumn id="1" xr3:uid="{00000000-0010-0000-0000-000001000000}" name="Manufacturer" dataDxfId="16"/>
    <tableColumn id="6" xr3:uid="{B151E961-72A9-430A-86F1-4E5EE611BD36}" name="Model #2"/>
    <tableColumn id="2" xr3:uid="{00000000-0010-0000-0000-000002000000}" name="Item description " dataDxfId="15"/>
    <tableColumn id="3" xr3:uid="{00000000-0010-0000-0000-000003000000}" name="Location" dataDxfId="14"/>
    <tableColumn id="4" xr3:uid="{00000000-0010-0000-0000-000004000000}" name="Condition" dataDxfId="13"/>
    <tableColumn id="5" xr3:uid="{00000000-0010-0000-0000-000005000000}" name="Vendor" dataDxfId="12"/>
    <tableColumn id="7" xr3:uid="{00000000-0010-0000-0000-000007000000}" name="Initial value" dataDxfId="11" dataCellStyle="Currency"/>
    <tableColumn id="8" xr3:uid="{00000000-0010-0000-0000-000008000000}" name="Down payment" dataDxfId="10" dataCellStyle="Currency"/>
    <tableColumn id="9" xr3:uid="{00000000-0010-0000-0000-000009000000}" name="Date purchased or leased" dataDxfId="9" dataCellStyle="Date"/>
    <tableColumn id="10" xr3:uid="{00000000-0010-0000-0000-00000A000000}" name="Height" dataDxfId="8"/>
    <tableColumn id="11" xr3:uid="{00000000-0010-0000-0000-00000B000000}" name="Width" dataDxfId="1" dataCellStyle="Percent"/>
    <tableColumn id="12" xr3:uid="{00000000-0010-0000-0000-00000C000000}" name="Depth" dataDxfId="0" dataCellStyle="Currency [0]">
      <calculatedColumnFormula>IFERROR(IF(AND(Data[[#This Row],[Initial value]]&gt;0,Data[[#This Row],[Initial value]]&lt;&gt;Data[[#This Row],[Down payment]]),-1*PMT(Data[[#This Row],[Width]]/12,Data[[#This Row],[Height]]*12,Data[[#This Row],[Initial value]]-Data[[#This Row],[Down payment]]),0),0)</calculatedColumnFormula>
    </tableColumn>
    <tableColumn id="13" xr3:uid="{00000000-0010-0000-0000-00000D000000}" name="Monthly operating costs" dataDxfId="7" dataCellStyle="Currency"/>
    <tableColumn id="14" xr3:uid="{00000000-0010-0000-0000-00000E000000}" name="Total monthly cost" dataDxfId="6" dataCellStyle="Currency [0]">
      <calculatedColumnFormula>IFERROR(Data[[#This Row],[Monthly operating costs]]+Data[[#This Row],[Depth]],"")</calculatedColumnFormula>
    </tableColumn>
    <tableColumn id="15" xr3:uid="{00000000-0010-0000-0000-00000F000000}" name="Expected value at end of loan term" dataDxfId="5" dataCellStyle="Currency"/>
    <tableColumn id="16" xr3:uid="{00000000-0010-0000-0000-000010000000}" name="Annual straight line depreciation" dataDxfId="4" dataCellStyle="Currency [0]">
      <calculatedColumnFormula>IFERROR(IF(Data[[#This Row],[Initial value]]&gt;0,SLN(Data[[#This Row],[Initial value]],Data[[#This Row],[Expected value at end of loan term]],#REF!),0),0)</calculatedColumnFormula>
    </tableColumn>
    <tableColumn id="17" xr3:uid="{00000000-0010-0000-0000-000011000000}" name="Monthly straight line depreciation" dataDxfId="3" dataCellStyle="Currency [0]">
      <calculatedColumnFormula>IFERROR(Data[[#This Row],[Annual straight line depreciation]]/12,0)</calculatedColumnFormula>
    </tableColumn>
    <tableColumn id="18" xr3:uid="{00000000-0010-0000-0000-000012000000}" name="Current value" dataDxfId="2" dataCellStyle="Currency [0]">
      <calculatedColumnFormula>IFERROR(Data[[#This Row],[Initial value]]-(Data[[#This Row],[Annual straight line depreciation]]*((TODAY()-Data[[#This Row],[Date purchased or leased]])/365)),0)</calculatedColumnFormula>
    </tableColumn>
  </tableColumns>
  <tableStyleInfo name="Equipment Inventory List" showFirstColumn="0" showLastColumn="0" showRowStripes="1" showColumnStripes="0"/>
  <extLst>
    <ext xmlns:x14="http://schemas.microsoft.com/office/spreadsheetml/2009/9/main" uri="{504A1905-F514-4f6f-8877-14C23A59335A}">
      <x14:table altTextSummary="Enter equipment Physical Condition &amp; Financial Status in this table. Monthly payment, Total monthly cost, Annual &amp; Monthly depreciation &amp; Current value are automatically calculated"/>
    </ext>
  </extLst>
</table>
</file>

<file path=xl/theme/theme1.xml><?xml version="1.0" encoding="utf-8"?>
<a:theme xmlns:a="http://schemas.openxmlformats.org/drawingml/2006/main" name="QLS">
  <a:themeElements>
    <a:clrScheme name="TM04099168">
      <a:dk1>
        <a:srgbClr val="000000"/>
      </a:dk1>
      <a:lt1>
        <a:srgbClr val="FFFFFF"/>
      </a:lt1>
      <a:dk2>
        <a:srgbClr val="82FEFF"/>
      </a:dk2>
      <a:lt2>
        <a:srgbClr val="E7E6E6"/>
      </a:lt2>
      <a:accent1>
        <a:srgbClr val="134770"/>
      </a:accent1>
      <a:accent2>
        <a:srgbClr val="9ACD4B"/>
      </a:accent2>
      <a:accent3>
        <a:srgbClr val="F9A93A"/>
      </a:accent3>
      <a:accent4>
        <a:srgbClr val="D2583F"/>
      </a:accent4>
      <a:accent5>
        <a:srgbClr val="B158D3"/>
      </a:accent5>
      <a:accent6>
        <a:srgbClr val="639FCC"/>
      </a:accent6>
      <a:hlink>
        <a:srgbClr val="0563C1"/>
      </a:hlink>
      <a:folHlink>
        <a:srgbClr val="954F72"/>
      </a:folHlink>
    </a:clrScheme>
    <a:fontScheme name="Custom 15">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pageSetUpPr autoPageBreaks="0" fitToPage="1"/>
  </sheetPr>
  <dimension ref="A1:AH23"/>
  <sheetViews>
    <sheetView showGridLines="0" tabSelected="1" topLeftCell="C12" zoomScaleNormal="100" workbookViewId="0">
      <selection activeCell="L18" sqref="L18"/>
    </sheetView>
  </sheetViews>
  <sheetFormatPr defaultColWidth="8.7109375" defaultRowHeight="30" customHeight="1" x14ac:dyDescent="0.45"/>
  <cols>
    <col min="1" max="1" width="2.47265625" customWidth="1"/>
    <col min="2" max="3" width="17.37890625" style="12" customWidth="1"/>
    <col min="4" max="4" width="17.7109375" customWidth="1"/>
    <col min="5" max="5" width="14.7109375" customWidth="1"/>
    <col min="6" max="6" width="13.1875" customWidth="1"/>
    <col min="7" max="7" width="11" customWidth="1"/>
    <col min="8" max="8" width="13.1875" customWidth="1"/>
    <col min="9" max="9" width="12.37890625" customWidth="1"/>
    <col min="10" max="10" width="16.80859375" customWidth="1"/>
    <col min="11" max="11" width="11.6171875" customWidth="1"/>
    <col min="12" max="13" width="13.1875" customWidth="1"/>
    <col min="14" max="14" width="17.80859375" customWidth="1"/>
    <col min="15" max="15" width="15.47265625" customWidth="1"/>
    <col min="16" max="16" width="18.80859375" customWidth="1"/>
    <col min="17" max="18" width="19.1875" customWidth="1"/>
    <col min="19" max="19" width="15" customWidth="1"/>
    <col min="20" max="20" width="2.47265625" customWidth="1"/>
  </cols>
  <sheetData>
    <row r="1" spans="1:34" ht="133.94999999999999" customHeight="1" x14ac:dyDescent="2.75">
      <c r="A1" s="1"/>
      <c r="B1" s="13" t="s">
        <v>0</v>
      </c>
      <c r="C1" s="13"/>
      <c r="D1" s="2"/>
      <c r="E1" s="2"/>
      <c r="F1" s="2"/>
      <c r="G1" s="2"/>
      <c r="H1" s="3"/>
      <c r="I1" s="3"/>
      <c r="J1" s="3"/>
      <c r="K1" s="3"/>
      <c r="L1" s="3"/>
      <c r="M1" s="3"/>
      <c r="N1" s="22"/>
      <c r="O1" s="22"/>
      <c r="P1" s="23"/>
      <c r="Q1" s="23"/>
      <c r="R1" s="23"/>
      <c r="S1" s="23"/>
      <c r="T1" s="1"/>
      <c r="U1" s="4"/>
      <c r="V1" s="4"/>
      <c r="W1" s="4"/>
      <c r="X1" s="4"/>
      <c r="Y1" s="4"/>
      <c r="Z1" s="4"/>
      <c r="AA1" s="4"/>
      <c r="AB1" s="4"/>
      <c r="AC1" s="4"/>
      <c r="AD1" s="4"/>
      <c r="AE1" s="4"/>
      <c r="AF1" s="4"/>
      <c r="AG1" s="4"/>
      <c r="AH1" s="4"/>
    </row>
    <row r="2" spans="1:34" ht="40.049999999999997" customHeight="1" x14ac:dyDescent="0.45">
      <c r="A2" s="1"/>
      <c r="B2" s="5"/>
      <c r="C2" s="5"/>
      <c r="D2" s="5"/>
      <c r="E2" s="5"/>
      <c r="F2" s="5"/>
      <c r="G2" s="5"/>
      <c r="H2" s="5"/>
      <c r="I2" s="5"/>
      <c r="J2" s="5"/>
      <c r="K2" s="5"/>
      <c r="L2" s="5"/>
      <c r="M2" s="5"/>
      <c r="N2" s="5"/>
      <c r="O2" s="5"/>
      <c r="P2" s="5"/>
      <c r="Q2" s="5"/>
      <c r="R2" s="5"/>
      <c r="S2" s="5"/>
      <c r="T2" s="1"/>
      <c r="U2" s="4"/>
      <c r="V2" s="4"/>
      <c r="W2" s="4"/>
      <c r="X2" s="4"/>
      <c r="Y2" s="4"/>
      <c r="Z2" s="4"/>
      <c r="AA2" s="4"/>
      <c r="AB2" s="4"/>
      <c r="AC2" s="4"/>
      <c r="AD2" s="4"/>
      <c r="AE2" s="4"/>
      <c r="AF2" s="4"/>
      <c r="AG2" s="4"/>
      <c r="AH2" s="4"/>
    </row>
    <row r="3" spans="1:34" ht="40.049999999999997" customHeight="1" x14ac:dyDescent="0.45">
      <c r="A3" s="1"/>
      <c r="B3" s="20" t="s">
        <v>13</v>
      </c>
      <c r="C3" s="20"/>
      <c r="D3" s="20"/>
      <c r="E3" s="20"/>
      <c r="F3" s="20"/>
      <c r="G3" s="20"/>
      <c r="H3" s="21" t="s">
        <v>14</v>
      </c>
      <c r="I3" s="21"/>
      <c r="J3" s="21"/>
      <c r="K3" s="21"/>
      <c r="L3" s="21"/>
      <c r="M3" s="21"/>
      <c r="N3" s="21"/>
      <c r="O3" s="21"/>
      <c r="P3" s="21"/>
      <c r="Q3" s="21"/>
      <c r="R3" s="21"/>
      <c r="S3" s="21"/>
      <c r="T3" s="1"/>
      <c r="U3" s="4"/>
      <c r="V3" s="4"/>
      <c r="W3" s="4"/>
      <c r="X3" s="4"/>
      <c r="Y3" s="4"/>
      <c r="Z3" s="4"/>
      <c r="AA3" s="4"/>
      <c r="AB3" s="4"/>
      <c r="AC3" s="4"/>
      <c r="AD3" s="4"/>
      <c r="AE3" s="4"/>
      <c r="AF3" s="4"/>
      <c r="AG3" s="4"/>
      <c r="AH3" s="4"/>
    </row>
    <row r="4" spans="1:34" ht="40.049999999999997" customHeight="1" x14ac:dyDescent="0.45">
      <c r="A4" s="1"/>
      <c r="B4" s="14" t="s">
        <v>43</v>
      </c>
      <c r="C4" s="14" t="s">
        <v>46</v>
      </c>
      <c r="D4" s="15" t="s">
        <v>15</v>
      </c>
      <c r="E4" s="15" t="s">
        <v>1</v>
      </c>
      <c r="F4" s="15" t="s">
        <v>2</v>
      </c>
      <c r="G4" s="15" t="s">
        <v>3</v>
      </c>
      <c r="H4" s="15" t="s">
        <v>4</v>
      </c>
      <c r="I4" s="15" t="s">
        <v>5</v>
      </c>
      <c r="J4" s="15" t="s">
        <v>6</v>
      </c>
      <c r="K4" s="15" t="s">
        <v>36</v>
      </c>
      <c r="L4" s="15" t="s">
        <v>34</v>
      </c>
      <c r="M4" s="15" t="s">
        <v>35</v>
      </c>
      <c r="N4" s="15" t="s">
        <v>7</v>
      </c>
      <c r="O4" s="15" t="s">
        <v>8</v>
      </c>
      <c r="P4" s="15" t="s">
        <v>9</v>
      </c>
      <c r="Q4" s="15" t="s">
        <v>10</v>
      </c>
      <c r="R4" s="15" t="s">
        <v>11</v>
      </c>
      <c r="S4" s="15" t="s">
        <v>12</v>
      </c>
      <c r="T4" s="1"/>
      <c r="U4" s="4"/>
      <c r="V4" s="4"/>
      <c r="W4" s="4"/>
      <c r="X4" s="4"/>
      <c r="Y4" s="4"/>
      <c r="Z4" s="4"/>
      <c r="AA4" s="4"/>
      <c r="AB4" s="4"/>
      <c r="AC4" s="4"/>
      <c r="AD4" s="4"/>
      <c r="AE4" s="4"/>
      <c r="AF4" s="4"/>
      <c r="AG4" s="4"/>
      <c r="AH4" s="4"/>
    </row>
    <row r="5" spans="1:34" ht="40.049999999999997" customHeight="1" x14ac:dyDescent="0.45">
      <c r="A5" s="1"/>
      <c r="B5" t="s">
        <v>31</v>
      </c>
      <c r="C5" t="s">
        <v>31</v>
      </c>
      <c r="D5" s="10" t="s">
        <v>16</v>
      </c>
      <c r="E5" s="10" t="s">
        <v>27</v>
      </c>
      <c r="F5" s="10" t="s">
        <v>30</v>
      </c>
      <c r="G5" s="10"/>
      <c r="H5" s="17">
        <v>589</v>
      </c>
      <c r="I5" s="17"/>
      <c r="J5" s="18"/>
      <c r="K5" s="16">
        <v>45</v>
      </c>
      <c r="L5" s="30">
        <v>66.5</v>
      </c>
      <c r="M5" s="31">
        <v>20.5</v>
      </c>
      <c r="N5" s="17">
        <v>200</v>
      </c>
      <c r="O5" s="19">
        <f>IFERROR(Data[[#This Row],[Monthly operating costs]]+Data[[#This Row],[Depth]],"")</f>
        <v>220.5</v>
      </c>
      <c r="P5" s="17">
        <v>20000</v>
      </c>
      <c r="Q5" s="19">
        <f>IFERROR(IF(Data[[#This Row],[Initial value]]&gt;0,SLN(Data[[#This Row],[Initial value]],Data[[#This Row],[Expected value at end of loan term]],#REF!),0),0)</f>
        <v>0</v>
      </c>
      <c r="R5" s="19">
        <f>IFERROR(Data[[#This Row],[Annual straight line depreciation]]/12,0)</f>
        <v>0</v>
      </c>
      <c r="S5" s="19">
        <f ca="1">IFERROR(Data[[#This Row],[Initial value]]-(Data[[#This Row],[Annual straight line depreciation]]*((TODAY()-Data[[#This Row],[Date purchased or leased]])/365)),0)</f>
        <v>589</v>
      </c>
      <c r="T5" s="1"/>
      <c r="U5" s="4"/>
      <c r="V5" s="4"/>
      <c r="W5" s="4"/>
      <c r="X5" s="4"/>
      <c r="Y5" s="4"/>
      <c r="Z5" s="4"/>
      <c r="AA5" s="4"/>
      <c r="AB5" s="4"/>
      <c r="AC5" s="4"/>
      <c r="AD5" s="4"/>
      <c r="AE5" s="4"/>
      <c r="AF5" s="4"/>
      <c r="AG5" s="4"/>
      <c r="AH5" s="4"/>
    </row>
    <row r="6" spans="1:34" s="7" customFormat="1" ht="40.049999999999997" customHeight="1" x14ac:dyDescent="0.5">
      <c r="A6" s="1"/>
      <c r="B6" s="34" t="s">
        <v>47</v>
      </c>
      <c r="C6" s="34" t="s">
        <v>41</v>
      </c>
      <c r="D6" s="10" t="s">
        <v>17</v>
      </c>
      <c r="E6" s="10" t="s">
        <v>27</v>
      </c>
      <c r="F6" s="10" t="s">
        <v>30</v>
      </c>
      <c r="G6" s="10"/>
      <c r="H6" s="17">
        <v>4309</v>
      </c>
      <c r="I6" s="17"/>
      <c r="J6" s="18"/>
      <c r="K6" s="16">
        <v>58</v>
      </c>
      <c r="L6" s="30">
        <v>60</v>
      </c>
      <c r="M6" s="31">
        <v>31</v>
      </c>
      <c r="N6" s="17">
        <v>20</v>
      </c>
      <c r="O6" s="19">
        <f>IFERROR(Data[[#This Row],[Monthly operating costs]]+Data[[#This Row],[Depth]],"")</f>
        <v>51</v>
      </c>
      <c r="P6" s="17"/>
      <c r="Q6" s="19">
        <f>IFERROR(IF(Data[[#This Row],[Initial value]]&gt;0,SLN(Data[[#This Row],[Initial value]],Data[[#This Row],[Expected value at end of loan term]],#REF!),0),0)</f>
        <v>0</v>
      </c>
      <c r="R6" s="19">
        <f>IFERROR(Data[[#This Row],[Annual straight line depreciation]]/12,0)</f>
        <v>0</v>
      </c>
      <c r="S6" s="19">
        <f ca="1">IFERROR(Data[[#This Row],[Initial value]]-(Data[[#This Row],[Annual straight line depreciation]]*((TODAY()-Data[[#This Row],[Date purchased or leased]])/365)),0)</f>
        <v>4309</v>
      </c>
      <c r="T6" s="1"/>
      <c r="U6" s="6"/>
      <c r="V6" s="6"/>
      <c r="W6" s="6"/>
      <c r="X6" s="6"/>
      <c r="Y6" s="6"/>
      <c r="Z6" s="6"/>
      <c r="AA6" s="6"/>
      <c r="AB6" s="6"/>
      <c r="AC6" s="6"/>
      <c r="AD6" s="6"/>
      <c r="AE6" s="6"/>
      <c r="AF6" s="6"/>
      <c r="AG6" s="6"/>
      <c r="AH6" s="6"/>
    </row>
    <row r="7" spans="1:34" s="10" customFormat="1" ht="40.049999999999997" customHeight="1" x14ac:dyDescent="0.45">
      <c r="A7" s="8"/>
      <c r="B7" t="s">
        <v>47</v>
      </c>
      <c r="C7" t="s">
        <v>37</v>
      </c>
      <c r="D7" s="10" t="s">
        <v>18</v>
      </c>
      <c r="E7" s="10" t="s">
        <v>27</v>
      </c>
      <c r="F7" s="10" t="s">
        <v>30</v>
      </c>
      <c r="H7" s="17">
        <v>1068</v>
      </c>
      <c r="I7" s="17"/>
      <c r="J7" s="18"/>
      <c r="K7" s="16">
        <v>5</v>
      </c>
      <c r="L7" s="30">
        <v>0.05</v>
      </c>
      <c r="M7" s="31">
        <f>IFERROR(IF(AND(Data[[#This Row],[Initial value]]&gt;0,Data[[#This Row],[Initial value]]&lt;&gt;Data[[#This Row],[Down payment]]),-1*PMT(Data[[#This Row],[Width]]/12,Data[[#This Row],[Height]]*12,Data[[#This Row],[Initial value]]-Data[[#This Row],[Down payment]]),0),0)</f>
        <v>20.154477531803678</v>
      </c>
      <c r="N7" s="17">
        <v>40</v>
      </c>
      <c r="O7" s="19">
        <f>IFERROR(Data[[#This Row],[Monthly operating costs]]+Data[[#This Row],[Depth]],"")</f>
        <v>60.154477531803678</v>
      </c>
      <c r="P7" s="17">
        <v>1500</v>
      </c>
      <c r="Q7" s="19">
        <f>IFERROR(IF(Data[[#This Row],[Initial value]]&gt;0,SLN(Data[[#This Row],[Initial value]],Data[[#This Row],[Expected value at end of loan term]],#REF!),0),0)</f>
        <v>0</v>
      </c>
      <c r="R7" s="19">
        <f>IFERROR(Data[[#This Row],[Annual straight line depreciation]]/12,0)</f>
        <v>0</v>
      </c>
      <c r="S7" s="19">
        <f ca="1">IFERROR(Data[[#This Row],[Initial value]]-(Data[[#This Row],[Annual straight line depreciation]]*((TODAY()-Data[[#This Row],[Date purchased or leased]])/365)),0)</f>
        <v>1068</v>
      </c>
      <c r="T7" s="8"/>
      <c r="U7" s="9"/>
      <c r="V7" s="9"/>
      <c r="W7" s="9"/>
      <c r="X7" s="9"/>
      <c r="Y7" s="9"/>
      <c r="Z7" s="9"/>
      <c r="AA7" s="9"/>
      <c r="AB7" s="9"/>
      <c r="AC7" s="9"/>
      <c r="AD7" s="9"/>
      <c r="AE7" s="9"/>
      <c r="AF7" s="9"/>
      <c r="AG7" s="9"/>
      <c r="AH7" s="9"/>
    </row>
    <row r="8" spans="1:34" ht="40.049999999999997" customHeight="1" x14ac:dyDescent="0.45">
      <c r="A8" s="1"/>
      <c r="B8" t="s">
        <v>47</v>
      </c>
      <c r="C8" t="s">
        <v>37</v>
      </c>
      <c r="D8" s="10" t="s">
        <v>19</v>
      </c>
      <c r="E8" s="10" t="s">
        <v>27</v>
      </c>
      <c r="F8" s="10" t="s">
        <v>30</v>
      </c>
      <c r="G8" s="10"/>
      <c r="H8" s="17">
        <v>1068</v>
      </c>
      <c r="I8" s="17"/>
      <c r="J8" s="18"/>
      <c r="K8" s="16"/>
      <c r="L8" s="30"/>
      <c r="M8" s="31">
        <f>IFERROR(IF(AND(Data[[#This Row],[Initial value]]&gt;0,Data[[#This Row],[Initial value]]&lt;&gt;Data[[#This Row],[Down payment]]),-1*PMT(Data[[#This Row],[Width]]/12,Data[[#This Row],[Height]]*12,Data[[#This Row],[Initial value]]-Data[[#This Row],[Down payment]]),0),0)</f>
        <v>0</v>
      </c>
      <c r="N8" s="17"/>
      <c r="O8" s="19">
        <f>IFERROR(Data[[#This Row],[Monthly operating costs]]+Data[[#This Row],[Depth]],"")</f>
        <v>0</v>
      </c>
      <c r="P8" s="17"/>
      <c r="Q8" s="19">
        <f>IFERROR(IF(Data[[#This Row],[Initial value]]&gt;0,SLN(Data[[#This Row],[Initial value]],Data[[#This Row],[Expected value at end of loan term]],#REF!),0),0)</f>
        <v>0</v>
      </c>
      <c r="R8" s="19">
        <f>IFERROR(Data[[#This Row],[Annual straight line depreciation]]/12,0)</f>
        <v>0</v>
      </c>
      <c r="S8" s="19">
        <f ca="1">IFERROR(Data[[#This Row],[Initial value]]-(Data[[#This Row],[Annual straight line depreciation]]*((TODAY()-Data[[#This Row],[Date purchased or leased]])/365)),0)</f>
        <v>1068</v>
      </c>
      <c r="T8" s="1"/>
      <c r="U8" s="4"/>
      <c r="V8" s="4"/>
      <c r="W8" s="4"/>
      <c r="X8" s="4"/>
      <c r="Y8" s="4"/>
      <c r="Z8" s="4"/>
      <c r="AA8" s="4"/>
      <c r="AB8" s="4"/>
      <c r="AC8" s="4"/>
      <c r="AD8" s="4"/>
      <c r="AE8" s="4"/>
      <c r="AF8" s="4"/>
      <c r="AG8" s="4"/>
      <c r="AH8" s="4"/>
    </row>
    <row r="9" spans="1:34" s="10" customFormat="1" ht="40.049999999999997" customHeight="1" x14ac:dyDescent="0.45">
      <c r="A9" s="8"/>
      <c r="B9" t="s">
        <v>48</v>
      </c>
      <c r="C9" t="s">
        <v>39</v>
      </c>
      <c r="D9" s="10" t="s">
        <v>21</v>
      </c>
      <c r="E9" s="10" t="s">
        <v>27</v>
      </c>
      <c r="F9" s="10" t="s">
        <v>30</v>
      </c>
      <c r="H9" s="17">
        <v>2089</v>
      </c>
      <c r="I9" s="17"/>
      <c r="J9" s="18"/>
      <c r="K9" s="16">
        <v>82.5</v>
      </c>
      <c r="L9" s="30">
        <v>54</v>
      </c>
      <c r="M9" s="31">
        <v>32.5</v>
      </c>
      <c r="N9" s="17"/>
      <c r="O9" s="19">
        <f>IFERROR(Data[[#This Row],[Monthly operating costs]]+Data[[#This Row],[Depth]],"")</f>
        <v>32.5</v>
      </c>
      <c r="P9" s="17"/>
      <c r="Q9" s="19">
        <f>IFERROR(IF(Data[[#This Row],[Initial value]]&gt;0,SLN(Data[[#This Row],[Initial value]],Data[[#This Row],[Expected value at end of loan term]],#REF!),0),0)</f>
        <v>0</v>
      </c>
      <c r="R9" s="19">
        <f>IFERROR(Data[[#This Row],[Annual straight line depreciation]]/12,0)</f>
        <v>0</v>
      </c>
      <c r="S9" s="19">
        <f ca="1">IFERROR(Data[[#This Row],[Initial value]]-(Data[[#This Row],[Annual straight line depreciation]]*((TODAY()-Data[[#This Row],[Date purchased or leased]])/365)),0)</f>
        <v>2089</v>
      </c>
      <c r="T9" s="8"/>
      <c r="U9" s="9"/>
      <c r="V9" s="9"/>
      <c r="W9" s="9"/>
      <c r="X9" s="9"/>
      <c r="Y9" s="9"/>
      <c r="Z9" s="9"/>
      <c r="AA9" s="9"/>
      <c r="AB9" s="9"/>
      <c r="AC9" s="9"/>
      <c r="AD9" s="9"/>
      <c r="AE9" s="9"/>
      <c r="AF9" s="9"/>
      <c r="AG9" s="9"/>
      <c r="AH9" s="9"/>
    </row>
    <row r="10" spans="1:34" ht="30" customHeight="1" x14ac:dyDescent="0.45">
      <c r="A10" s="1"/>
      <c r="B10" t="s">
        <v>48</v>
      </c>
      <c r="C10" t="s">
        <v>38</v>
      </c>
      <c r="D10" s="25" t="s">
        <v>20</v>
      </c>
      <c r="E10" s="25" t="s">
        <v>27</v>
      </c>
      <c r="F10" s="25" t="s">
        <v>30</v>
      </c>
      <c r="G10" s="25"/>
      <c r="H10" s="27">
        <v>2279</v>
      </c>
      <c r="I10" s="27"/>
      <c r="J10" s="28"/>
      <c r="K10" s="16">
        <v>82.5</v>
      </c>
      <c r="L10" s="30">
        <v>54</v>
      </c>
      <c r="M10" s="31">
        <v>32.5</v>
      </c>
      <c r="N10" s="27"/>
      <c r="O10" s="29">
        <f>IFERROR(Data[[#This Row],[Monthly operating costs]]+Data[[#This Row],[Depth]],"")</f>
        <v>32.5</v>
      </c>
      <c r="P10" s="27"/>
      <c r="Q10" s="29">
        <f>IFERROR(IF(Data[[#This Row],[Initial value]]&gt;0,SLN(Data[[#This Row],[Initial value]],Data[[#This Row],[Expected value at end of loan term]],#REF!),0),0)</f>
        <v>0</v>
      </c>
      <c r="R10" s="29">
        <f>IFERROR(Data[[#This Row],[Annual straight line depreciation]]/12,0)</f>
        <v>0</v>
      </c>
      <c r="S10" s="29">
        <f ca="1">IFERROR(Data[[#This Row],[Initial value]]-(Data[[#This Row],[Annual straight line depreciation]]*((TODAY()-Data[[#This Row],[Date purchased or leased]])/365)),0)</f>
        <v>2279</v>
      </c>
      <c r="T10" s="1"/>
      <c r="U10" s="4"/>
      <c r="V10" s="4"/>
      <c r="W10" s="4"/>
      <c r="X10" s="4"/>
      <c r="Y10" s="4"/>
      <c r="Z10" s="4"/>
      <c r="AA10" s="4"/>
      <c r="AB10" s="4"/>
      <c r="AC10" s="4"/>
      <c r="AD10" s="4"/>
      <c r="AE10" s="4"/>
      <c r="AF10" s="4"/>
      <c r="AG10" s="4"/>
      <c r="AH10" s="4"/>
    </row>
    <row r="11" spans="1:34" ht="30" customHeight="1" x14ac:dyDescent="0.45">
      <c r="A11" s="4"/>
      <c r="B11" t="s">
        <v>49</v>
      </c>
      <c r="C11" t="s">
        <v>40</v>
      </c>
      <c r="D11" s="25" t="s">
        <v>22</v>
      </c>
      <c r="E11" s="25" t="s">
        <v>27</v>
      </c>
      <c r="F11" s="25" t="s">
        <v>30</v>
      </c>
      <c r="G11" s="25"/>
      <c r="H11" s="27">
        <v>74.989999999999995</v>
      </c>
      <c r="I11" s="27"/>
      <c r="J11" s="28"/>
      <c r="K11" s="26">
        <v>10</v>
      </c>
      <c r="L11" s="32">
        <v>12</v>
      </c>
      <c r="M11" s="33">
        <v>16</v>
      </c>
      <c r="N11" s="27"/>
      <c r="O11" s="29">
        <f>IFERROR(Data[[#This Row],[Monthly operating costs]]+Data[[#This Row],[Depth]],"")</f>
        <v>16</v>
      </c>
      <c r="P11" s="27"/>
      <c r="Q11" s="29">
        <f>IFERROR(IF(Data[[#This Row],[Initial value]]&gt;0,SLN(Data[[#This Row],[Initial value]],Data[[#This Row],[Expected value at end of loan term]],#REF!),0),0)</f>
        <v>0</v>
      </c>
      <c r="R11" s="29">
        <f>IFERROR(Data[[#This Row],[Annual straight line depreciation]]/12,0)</f>
        <v>0</v>
      </c>
      <c r="S11" s="29">
        <f ca="1">IFERROR(Data[[#This Row],[Initial value]]-(Data[[#This Row],[Annual straight line depreciation]]*((TODAY()-Data[[#This Row],[Date purchased or leased]])/365)),0)</f>
        <v>74.989999999999995</v>
      </c>
      <c r="T11" s="4"/>
      <c r="U11" s="4"/>
      <c r="V11" s="4"/>
      <c r="W11" s="4"/>
      <c r="X11" s="4"/>
      <c r="Y11" s="4"/>
      <c r="Z11" s="4"/>
      <c r="AA11" s="4"/>
      <c r="AB11" s="4"/>
    </row>
    <row r="12" spans="1:34" ht="30" customHeight="1" x14ac:dyDescent="0.45">
      <c r="A12" s="4"/>
      <c r="B12" s="24" t="s">
        <v>50</v>
      </c>
      <c r="C12" t="s">
        <v>51</v>
      </c>
      <c r="D12" s="25" t="s">
        <v>23</v>
      </c>
      <c r="E12" s="25" t="s">
        <v>27</v>
      </c>
      <c r="F12" s="25" t="s">
        <v>30</v>
      </c>
      <c r="G12" s="25"/>
      <c r="H12" s="27">
        <v>3729</v>
      </c>
      <c r="I12" s="27"/>
      <c r="J12" s="28"/>
      <c r="K12" s="26">
        <v>68.5</v>
      </c>
      <c r="L12" s="32">
        <v>31</v>
      </c>
      <c r="M12" s="33">
        <v>29.5</v>
      </c>
      <c r="N12" s="27"/>
      <c r="O12" s="29">
        <f>IFERROR(Data[[#This Row],[Monthly operating costs]]+Data[[#This Row],[Depth]],"")</f>
        <v>29.5</v>
      </c>
      <c r="P12" s="27"/>
      <c r="Q12" s="29">
        <f>IFERROR(IF(Data[[#This Row],[Initial value]]&gt;0,SLN(Data[[#This Row],[Initial value]],Data[[#This Row],[Expected value at end of loan term]],#REF!),0),0)</f>
        <v>0</v>
      </c>
      <c r="R12" s="29">
        <f>IFERROR(Data[[#This Row],[Annual straight line depreciation]]/12,0)</f>
        <v>0</v>
      </c>
      <c r="S12" s="29">
        <f ca="1">IFERROR(Data[[#This Row],[Initial value]]-(Data[[#This Row],[Annual straight line depreciation]]*((TODAY()-Data[[#This Row],[Date purchased or leased]])/365)),0)</f>
        <v>3729</v>
      </c>
      <c r="T12" s="4"/>
      <c r="U12" s="4"/>
      <c r="V12" s="4"/>
      <c r="W12" s="4"/>
      <c r="X12" s="4"/>
      <c r="Y12" s="4"/>
      <c r="Z12" s="4"/>
      <c r="AA12" s="4"/>
      <c r="AB12" s="4"/>
    </row>
    <row r="13" spans="1:34" ht="30" customHeight="1" x14ac:dyDescent="0.45">
      <c r="A13" s="4"/>
      <c r="B13" s="24">
        <v>5070</v>
      </c>
      <c r="C13" s="24" t="s">
        <v>60</v>
      </c>
      <c r="D13" s="25" t="s">
        <v>24</v>
      </c>
      <c r="E13" s="25" t="s">
        <v>28</v>
      </c>
      <c r="F13" s="25" t="s">
        <v>30</v>
      </c>
      <c r="G13" s="25"/>
      <c r="H13" s="27">
        <v>2296</v>
      </c>
      <c r="I13" s="27"/>
      <c r="J13" s="28"/>
      <c r="K13" s="26">
        <v>28.13</v>
      </c>
      <c r="L13" s="32">
        <v>18.5</v>
      </c>
      <c r="M13" s="33">
        <v>20.63</v>
      </c>
      <c r="N13" s="27"/>
      <c r="O13" s="29">
        <f>IFERROR(Data[[#This Row],[Monthly operating costs]]+Data[[#This Row],[Depth]],"")</f>
        <v>20.63</v>
      </c>
      <c r="P13" s="27"/>
      <c r="Q13" s="29">
        <f>IFERROR(IF(Data[[#This Row],[Initial value]]&gt;0,SLN(Data[[#This Row],[Initial value]],Data[[#This Row],[Expected value at end of loan term]],#REF!),0),0)</f>
        <v>0</v>
      </c>
      <c r="R13" s="29">
        <f>IFERROR(Data[[#This Row],[Annual straight line depreciation]]/12,0)</f>
        <v>0</v>
      </c>
      <c r="S13" s="29">
        <f ca="1">IFERROR(Data[[#This Row],[Initial value]]-(Data[[#This Row],[Annual straight line depreciation]]*((TODAY()-Data[[#This Row],[Date purchased or leased]])/365)),0)</f>
        <v>2296</v>
      </c>
      <c r="T13" s="4"/>
      <c r="U13" s="4"/>
      <c r="V13" s="4"/>
      <c r="W13" s="4"/>
      <c r="X13" s="4"/>
      <c r="Y13" s="4"/>
      <c r="Z13" s="4"/>
      <c r="AA13" s="4"/>
      <c r="AB13" s="4"/>
    </row>
    <row r="14" spans="1:34" ht="30" customHeight="1" x14ac:dyDescent="0.45">
      <c r="A14" s="4"/>
      <c r="B14" t="s">
        <v>49</v>
      </c>
      <c r="C14" t="s">
        <v>42</v>
      </c>
      <c r="D14" s="25" t="s">
        <v>25</v>
      </c>
      <c r="E14" s="25" t="s">
        <v>28</v>
      </c>
      <c r="F14" s="25" t="s">
        <v>30</v>
      </c>
      <c r="G14" s="25"/>
      <c r="H14" s="27">
        <v>454.99</v>
      </c>
      <c r="I14" s="27"/>
      <c r="J14" s="28"/>
      <c r="K14" s="26">
        <v>36</v>
      </c>
      <c r="L14" s="32">
        <v>39</v>
      </c>
      <c r="M14" s="33">
        <v>19.5</v>
      </c>
      <c r="N14" s="27"/>
      <c r="O14" s="29">
        <f>IFERROR(Data[[#This Row],[Monthly operating costs]]+Data[[#This Row],[Depth]],"")</f>
        <v>19.5</v>
      </c>
      <c r="P14" s="27"/>
      <c r="Q14" s="29">
        <f>IFERROR(IF(Data[[#This Row],[Initial value]]&gt;0,SLN(Data[[#This Row],[Initial value]],Data[[#This Row],[Expected value at end of loan term]],#REF!),0),0)</f>
        <v>0</v>
      </c>
      <c r="R14" s="29">
        <f>IFERROR(Data[[#This Row],[Annual straight line depreciation]]/12,0)</f>
        <v>0</v>
      </c>
      <c r="S14" s="29">
        <f ca="1">IFERROR(Data[[#This Row],[Initial value]]-(Data[[#This Row],[Annual straight line depreciation]]*((TODAY()-Data[[#This Row],[Date purchased or leased]])/365)),0)</f>
        <v>454.99</v>
      </c>
      <c r="T14" s="4"/>
      <c r="U14" s="4"/>
      <c r="V14" s="4"/>
      <c r="W14" s="4"/>
      <c r="X14" s="4"/>
      <c r="Y14" s="4"/>
      <c r="Z14" s="4"/>
      <c r="AA14" s="4"/>
      <c r="AB14" s="4"/>
    </row>
    <row r="15" spans="1:34" ht="30" customHeight="1" x14ac:dyDescent="0.45">
      <c r="A15" s="4"/>
      <c r="B15" s="24" t="s">
        <v>58</v>
      </c>
      <c r="C15" s="24" t="s">
        <v>59</v>
      </c>
      <c r="D15" s="25" t="s">
        <v>26</v>
      </c>
      <c r="E15" s="25" t="s">
        <v>28</v>
      </c>
      <c r="F15" s="25" t="s">
        <v>30</v>
      </c>
      <c r="G15" s="25"/>
      <c r="H15" s="27"/>
      <c r="I15" s="27"/>
      <c r="J15" s="28"/>
      <c r="K15" s="26">
        <v>48</v>
      </c>
      <c r="L15" s="32">
        <v>66</v>
      </c>
      <c r="M15" s="33">
        <v>7.7</v>
      </c>
      <c r="N15" s="27"/>
      <c r="O15" s="29">
        <f>IFERROR(Data[[#This Row],[Monthly operating costs]]+Data[[#This Row],[Depth]],"")</f>
        <v>7.7</v>
      </c>
      <c r="P15" s="27"/>
      <c r="Q15" s="29">
        <f>IFERROR(IF(Data[[#This Row],[Initial value]]&gt;0,SLN(Data[[#This Row],[Initial value]],Data[[#This Row],[Expected value at end of loan term]],#REF!),0),0)</f>
        <v>0</v>
      </c>
      <c r="R15" s="29">
        <f>IFERROR(Data[[#This Row],[Annual straight line depreciation]]/12,0)</f>
        <v>0</v>
      </c>
      <c r="S15" s="29">
        <f ca="1">IFERROR(Data[[#This Row],[Initial value]]-(Data[[#This Row],[Annual straight line depreciation]]*((TODAY()-Data[[#This Row],[Date purchased or leased]])/365)),0)</f>
        <v>0</v>
      </c>
      <c r="T15" s="4"/>
      <c r="U15" s="4"/>
      <c r="V15" s="4"/>
      <c r="W15" s="4"/>
      <c r="X15" s="4"/>
      <c r="Y15" s="4"/>
      <c r="Z15" s="4"/>
      <c r="AA15" s="4"/>
      <c r="AB15" s="4"/>
    </row>
    <row r="16" spans="1:34" ht="30" customHeight="1" x14ac:dyDescent="0.45">
      <c r="A16" s="4"/>
      <c r="B16" t="s">
        <v>49</v>
      </c>
      <c r="C16" t="s">
        <v>40</v>
      </c>
      <c r="D16" s="25" t="s">
        <v>29</v>
      </c>
      <c r="E16" s="25" t="s">
        <v>28</v>
      </c>
      <c r="F16" s="25" t="s">
        <v>30</v>
      </c>
      <c r="G16" s="25"/>
      <c r="H16" s="27">
        <v>74.989999999999995</v>
      </c>
      <c r="I16" s="27"/>
      <c r="J16" s="28"/>
      <c r="K16" s="26">
        <v>10</v>
      </c>
      <c r="L16" s="32">
        <v>12</v>
      </c>
      <c r="M16" s="33">
        <v>16</v>
      </c>
      <c r="N16" s="27"/>
      <c r="O16" s="29">
        <f>IFERROR(Data[[#This Row],[Monthly operating costs]]+Data[[#This Row],[Depth]],"")</f>
        <v>16</v>
      </c>
      <c r="P16" s="27"/>
      <c r="Q16" s="29">
        <f>IFERROR(IF(Data[[#This Row],[Initial value]]&gt;0,SLN(Data[[#This Row],[Initial value]],Data[[#This Row],[Expected value at end of loan term]],#REF!),0),0)</f>
        <v>0</v>
      </c>
      <c r="R16" s="29">
        <f>IFERROR(Data[[#This Row],[Annual straight line depreciation]]/12,0)</f>
        <v>0</v>
      </c>
      <c r="S16" s="29">
        <f ca="1">IFERROR(Data[[#This Row],[Initial value]]-(Data[[#This Row],[Annual straight line depreciation]]*((TODAY()-Data[[#This Row],[Date purchased or leased]])/365)),0)</f>
        <v>74.989999999999995</v>
      </c>
      <c r="T16" s="4"/>
      <c r="U16" s="4"/>
      <c r="V16" s="4"/>
      <c r="W16" s="4"/>
      <c r="X16" s="4"/>
      <c r="Y16" s="4"/>
      <c r="Z16" s="4"/>
      <c r="AA16" s="4"/>
      <c r="AB16" s="4"/>
    </row>
    <row r="17" spans="1:28" ht="30" customHeight="1" x14ac:dyDescent="0.45">
      <c r="A17" s="4"/>
      <c r="B17" t="s">
        <v>48</v>
      </c>
      <c r="C17" t="s">
        <v>33</v>
      </c>
      <c r="D17" s="25" t="s">
        <v>32</v>
      </c>
      <c r="E17" s="25" t="s">
        <v>28</v>
      </c>
      <c r="F17" s="25" t="s">
        <v>30</v>
      </c>
      <c r="G17" s="25"/>
      <c r="H17" s="27">
        <v>1799</v>
      </c>
      <c r="I17" s="27"/>
      <c r="J17" s="28"/>
      <c r="K17" s="26">
        <v>84</v>
      </c>
      <c r="L17" s="32">
        <v>54</v>
      </c>
      <c r="M17" s="33">
        <v>32</v>
      </c>
      <c r="N17" s="27"/>
      <c r="O17" s="29">
        <f>IFERROR(Data[[#This Row],[Monthly operating costs]]+Data[[#This Row],[Depth]],"")</f>
        <v>32</v>
      </c>
      <c r="P17" s="27"/>
      <c r="Q17" s="29">
        <f>IFERROR(IF(Data[[#This Row],[Initial value]]&gt;0,SLN(Data[[#This Row],[Initial value]],Data[[#This Row],[Expected value at end of loan term]],#REF!),0),0)</f>
        <v>0</v>
      </c>
      <c r="R17" s="29">
        <f>IFERROR(Data[[#This Row],[Annual straight line depreciation]]/12,0)</f>
        <v>0</v>
      </c>
      <c r="S17" s="29">
        <f ca="1">IFERROR(Data[[#This Row],[Initial value]]-(Data[[#This Row],[Annual straight line depreciation]]*((TODAY()-Data[[#This Row],[Date purchased or leased]])/365)),0)</f>
        <v>1799</v>
      </c>
      <c r="T17" s="4"/>
      <c r="U17" s="4"/>
      <c r="V17" s="4"/>
      <c r="W17" s="4"/>
      <c r="X17" s="4"/>
      <c r="Y17" s="4"/>
      <c r="Z17" s="4"/>
      <c r="AA17" s="4"/>
      <c r="AB17" s="4"/>
    </row>
    <row r="18" spans="1:28" ht="30" customHeight="1" x14ac:dyDescent="0.45">
      <c r="A18" s="4"/>
      <c r="B18" t="s">
        <v>45</v>
      </c>
      <c r="C18" t="s">
        <v>45</v>
      </c>
      <c r="D18" s="25" t="s">
        <v>44</v>
      </c>
      <c r="E18" s="25" t="s">
        <v>27</v>
      </c>
      <c r="F18" s="25" t="s">
        <v>30</v>
      </c>
      <c r="G18" s="25"/>
      <c r="H18" s="27"/>
      <c r="I18" s="27"/>
      <c r="J18" s="28"/>
      <c r="K18" s="26" t="s">
        <v>61</v>
      </c>
      <c r="L18" s="32"/>
      <c r="M18" s="33">
        <f>IFERROR(IF(AND(Data[[#This Row],[Initial value]]&gt;0,Data[[#This Row],[Initial value]]&lt;&gt;Data[[#This Row],[Down payment]]),-1*PMT(Data[[#This Row],[Width]]/12,Data[[#This Row],[Height]]*12,Data[[#This Row],[Initial value]]-Data[[#This Row],[Down payment]]),0),0)</f>
        <v>0</v>
      </c>
      <c r="N18" s="27"/>
      <c r="O18" s="29">
        <f>IFERROR(Data[[#This Row],[Monthly operating costs]]+Data[[#This Row],[Depth]],"")</f>
        <v>0</v>
      </c>
      <c r="P18" s="27"/>
      <c r="Q18" s="29">
        <f>IFERROR(IF(Data[[#This Row],[Initial value]]&gt;0,SLN(Data[[#This Row],[Initial value]],Data[[#This Row],[Expected value at end of loan term]],#REF!),0),0)</f>
        <v>0</v>
      </c>
      <c r="R18" s="29">
        <f>IFERROR(Data[[#This Row],[Annual straight line depreciation]]/12,0)</f>
        <v>0</v>
      </c>
      <c r="S18" s="29">
        <f ca="1">IFERROR(Data[[#This Row],[Initial value]]-(Data[[#This Row],[Annual straight line depreciation]]*((TODAY()-Data[[#This Row],[Date purchased or leased]])/365)),0)</f>
        <v>0</v>
      </c>
      <c r="T18" s="4"/>
      <c r="U18" s="4"/>
      <c r="V18" s="4"/>
      <c r="W18" s="4"/>
      <c r="X18" s="4"/>
      <c r="Y18" s="4"/>
      <c r="Z18" s="4"/>
      <c r="AA18" s="4"/>
      <c r="AB18" s="4"/>
    </row>
    <row r="19" spans="1:28" ht="30" customHeight="1" x14ac:dyDescent="0.45">
      <c r="A19" s="4"/>
      <c r="B19" s="24" t="s">
        <v>54</v>
      </c>
      <c r="C19" s="11" t="s">
        <v>53</v>
      </c>
      <c r="D19" s="25" t="s">
        <v>52</v>
      </c>
      <c r="E19" s="25" t="s">
        <v>27</v>
      </c>
      <c r="F19" s="25"/>
      <c r="G19" s="25"/>
      <c r="H19" s="27">
        <v>3675</v>
      </c>
      <c r="I19" s="27"/>
      <c r="J19" s="28"/>
      <c r="K19" s="26">
        <v>38.5</v>
      </c>
      <c r="L19" s="32">
        <v>47.5</v>
      </c>
      <c r="M19" s="33">
        <v>31.5</v>
      </c>
      <c r="N19" s="27"/>
      <c r="O19" s="29">
        <f>IFERROR(Data[[#This Row],[Monthly operating costs]]+Data[[#This Row],[Depth]],"")</f>
        <v>31.5</v>
      </c>
      <c r="P19" s="27"/>
      <c r="Q19" s="29">
        <f>IFERROR(IF(Data[[#This Row],[Initial value]]&gt;0,SLN(Data[[#This Row],[Initial value]],Data[[#This Row],[Expected value at end of loan term]],#REF!),0),0)</f>
        <v>0</v>
      </c>
      <c r="R19" s="29">
        <f>IFERROR(Data[[#This Row],[Annual straight line depreciation]]/12,0)</f>
        <v>0</v>
      </c>
      <c r="S19" s="29">
        <f ca="1">IFERROR(Data[[#This Row],[Initial value]]-(Data[[#This Row],[Annual straight line depreciation]]*((TODAY()-Data[[#This Row],[Date purchased or leased]])/365)),0)</f>
        <v>3675</v>
      </c>
      <c r="T19" s="4"/>
      <c r="U19" s="4"/>
      <c r="V19" s="4"/>
      <c r="W19" s="4"/>
      <c r="X19" s="4"/>
      <c r="Y19" s="4"/>
      <c r="Z19" s="4"/>
      <c r="AA19" s="4"/>
      <c r="AB19" s="4"/>
    </row>
    <row r="20" spans="1:28" ht="30" customHeight="1" x14ac:dyDescent="0.45">
      <c r="A20" s="4"/>
      <c r="B20" s="24" t="s">
        <v>54</v>
      </c>
      <c r="C20" s="11" t="s">
        <v>53</v>
      </c>
      <c r="D20" s="25" t="s">
        <v>55</v>
      </c>
      <c r="E20" s="25" t="s">
        <v>27</v>
      </c>
      <c r="F20" s="25"/>
      <c r="G20" s="25"/>
      <c r="H20" s="27">
        <v>3675</v>
      </c>
      <c r="I20" s="27"/>
      <c r="J20" s="28"/>
      <c r="K20" s="26">
        <v>38.5</v>
      </c>
      <c r="L20" s="32">
        <v>47.5</v>
      </c>
      <c r="M20" s="33">
        <v>31.5</v>
      </c>
      <c r="N20" s="27"/>
      <c r="O20" s="29">
        <f>IFERROR(Data[[#This Row],[Monthly operating costs]]+Data[[#This Row],[Depth]],"")</f>
        <v>31.5</v>
      </c>
      <c r="P20" s="27"/>
      <c r="Q20" s="29">
        <f>IFERROR(IF(Data[[#This Row],[Initial value]]&gt;0,SLN(Data[[#This Row],[Initial value]],Data[[#This Row],[Expected value at end of loan term]],#REF!),0),0)</f>
        <v>0</v>
      </c>
      <c r="R20" s="29">
        <f>IFERROR(Data[[#This Row],[Annual straight line depreciation]]/12,0)</f>
        <v>0</v>
      </c>
      <c r="S20" s="29">
        <f ca="1">IFERROR(Data[[#This Row],[Initial value]]-(Data[[#This Row],[Annual straight line depreciation]]*((TODAY()-Data[[#This Row],[Date purchased or leased]])/365)),0)</f>
        <v>3675</v>
      </c>
      <c r="T20" s="4"/>
      <c r="U20" s="4"/>
      <c r="V20" s="4"/>
      <c r="W20" s="4"/>
      <c r="X20" s="4"/>
      <c r="Y20" s="4"/>
      <c r="Z20" s="4"/>
      <c r="AA20" s="4"/>
      <c r="AB20" s="4"/>
    </row>
    <row r="21" spans="1:28" ht="30" customHeight="1" x14ac:dyDescent="0.45">
      <c r="A21" s="4"/>
      <c r="B21" s="24"/>
      <c r="C21" s="11"/>
      <c r="D21" s="25" t="s">
        <v>56</v>
      </c>
      <c r="E21" s="25" t="s">
        <v>57</v>
      </c>
      <c r="F21" s="25"/>
      <c r="G21" s="25"/>
      <c r="H21" s="27"/>
      <c r="I21" s="27"/>
      <c r="J21" s="28"/>
      <c r="K21" s="26"/>
      <c r="L21" s="32">
        <f>8*12</f>
        <v>96</v>
      </c>
      <c r="M21" s="33">
        <f>14*12</f>
        <v>168</v>
      </c>
      <c r="N21" s="27"/>
      <c r="O21" s="29">
        <f>IFERROR(Data[[#This Row],[Monthly operating costs]]+Data[[#This Row],[Depth]],"")</f>
        <v>168</v>
      </c>
      <c r="P21" s="27"/>
      <c r="Q21" s="29">
        <f>IFERROR(IF(Data[[#This Row],[Initial value]]&gt;0,SLN(Data[[#This Row],[Initial value]],Data[[#This Row],[Expected value at end of loan term]],#REF!),0),0)</f>
        <v>0</v>
      </c>
      <c r="R21" s="29">
        <f>IFERROR(Data[[#This Row],[Annual straight line depreciation]]/12,0)</f>
        <v>0</v>
      </c>
      <c r="S21" s="29">
        <f ca="1">IFERROR(Data[[#This Row],[Initial value]]-(Data[[#This Row],[Annual straight line depreciation]]*((TODAY()-Data[[#This Row],[Date purchased or leased]])/365)),0)</f>
        <v>0</v>
      </c>
      <c r="T21" s="4"/>
      <c r="U21" s="4"/>
      <c r="V21" s="4"/>
      <c r="W21" s="4"/>
      <c r="X21" s="4"/>
      <c r="Y21" s="4"/>
      <c r="Z21" s="4"/>
      <c r="AA21" s="4"/>
      <c r="AB21" s="4"/>
    </row>
    <row r="22" spans="1:28" ht="30" customHeight="1" x14ac:dyDescent="0.45">
      <c r="A22" s="4"/>
      <c r="B22" s="11"/>
      <c r="C22" s="11"/>
      <c r="D22" s="4"/>
      <c r="E22" s="4"/>
      <c r="F22" s="4"/>
      <c r="G22" s="4"/>
      <c r="H22" s="4"/>
      <c r="I22" s="4"/>
      <c r="J22" s="4"/>
      <c r="K22" s="4"/>
      <c r="L22" s="4"/>
      <c r="M22" s="4"/>
      <c r="N22" s="4"/>
      <c r="O22" s="4"/>
      <c r="P22" s="4"/>
      <c r="Q22" s="4"/>
      <c r="R22" s="4"/>
      <c r="S22" s="4"/>
      <c r="T22" s="4"/>
      <c r="U22" s="4"/>
      <c r="V22" s="4"/>
      <c r="W22" s="4"/>
      <c r="X22" s="4"/>
      <c r="Y22" s="4"/>
      <c r="Z22" s="4"/>
      <c r="AA22" s="4"/>
      <c r="AB22" s="4"/>
    </row>
    <row r="23" spans="1:28" ht="30" customHeight="1" x14ac:dyDescent="0.45">
      <c r="A23" s="4"/>
      <c r="B23" s="11"/>
      <c r="C23" s="11"/>
      <c r="D23" s="4"/>
      <c r="E23" s="4"/>
      <c r="F23" s="4"/>
      <c r="G23" s="4"/>
      <c r="H23" s="4"/>
      <c r="I23" s="4"/>
      <c r="J23" s="4"/>
      <c r="K23" s="4"/>
      <c r="L23" s="4"/>
      <c r="M23" s="4"/>
      <c r="N23" s="4"/>
      <c r="O23" s="4"/>
      <c r="P23" s="4"/>
      <c r="Q23" s="4"/>
      <c r="R23" s="4"/>
      <c r="S23" s="4"/>
      <c r="T23" s="4"/>
      <c r="U23" s="4"/>
      <c r="V23" s="4"/>
      <c r="W23" s="4"/>
      <c r="X23" s="4"/>
      <c r="Y23" s="4"/>
      <c r="Z23" s="4"/>
      <c r="AA23" s="4"/>
      <c r="AB23" s="4"/>
    </row>
  </sheetData>
  <mergeCells count="5">
    <mergeCell ref="B3:G3"/>
    <mergeCell ref="H3:S3"/>
    <mergeCell ref="N1:O1"/>
    <mergeCell ref="P1:Q1"/>
    <mergeCell ref="R1:S1"/>
  </mergeCells>
  <dataValidations disablePrompts="1" count="24">
    <dataValidation allowBlank="1" showInputMessage="1" showErrorMessage="1" prompt="Create an Equipment Inventory List in this worksheet. Enter equipment details in Data table to calculate payment, depreciation &amp; value. Use slicers in cells N1 to R1 to filter data" sqref="A1" xr:uid="{00000000-0002-0000-0000-000000000000}"/>
    <dataValidation allowBlank="1" showInputMessage="1" showErrorMessage="1" prompt="Enter information about Physical Condition of equipment in columns B through G in table below" sqref="B3:G3" xr:uid="{00000000-0002-0000-0000-000004000000}"/>
    <dataValidation allowBlank="1" showInputMessage="1" showErrorMessage="1" prompt="Enter information about Financial Status of equipment in columns H through S in table below" sqref="H3:S3" xr:uid="{00000000-0002-0000-0000-000005000000}"/>
    <dataValidation allowBlank="1" showInputMessage="1" showErrorMessage="1" prompt="Enter Asset or serial number in this column under this heading. Use heading filters to find specific entries" sqref="B4:C4" xr:uid="{00000000-0002-0000-0000-000006000000}"/>
    <dataValidation allowBlank="1" showInputMessage="1" showErrorMessage="1" prompt="Enter Item description (make and model) in this column under this heading" sqref="D4" xr:uid="{00000000-0002-0000-0000-000007000000}"/>
    <dataValidation allowBlank="1" showInputMessage="1" showErrorMessage="1" prompt="Enter Location in this column under this heading" sqref="E4" xr:uid="{00000000-0002-0000-0000-000008000000}"/>
    <dataValidation allowBlank="1" showInputMessage="1" showErrorMessage="1" prompt="Enter Condition in this column under this heading" sqref="F4" xr:uid="{00000000-0002-0000-0000-000009000000}"/>
    <dataValidation allowBlank="1" showInputMessage="1" showErrorMessage="1" prompt="Enter Vendor in this column under this heading" sqref="G4" xr:uid="{00000000-0002-0000-0000-00000A000000}"/>
    <dataValidation allowBlank="1" showInputMessage="1" showErrorMessage="1" prompt="Enter Initial value in this column under this heading" sqref="H4" xr:uid="{00000000-0002-0000-0000-00000C000000}"/>
    <dataValidation allowBlank="1" showInputMessage="1" showErrorMessage="1" prompt="Enter Down payment in this column under this heading" sqref="I4" xr:uid="{00000000-0002-0000-0000-00000D000000}"/>
    <dataValidation allowBlank="1" showInputMessage="1" showErrorMessage="1" prompt="Enter Date purchased or leased in this column under this heading" sqref="J4" xr:uid="{00000000-0002-0000-0000-00000E000000}"/>
    <dataValidation allowBlank="1" showInputMessage="1" showErrorMessage="1" prompt="Enter Loan term in years in this column under this heading" sqref="K4" xr:uid="{00000000-0002-0000-0000-00000F000000}"/>
    <dataValidation allowBlank="1" showInputMessage="1" showErrorMessage="1" prompt="Enter Loan rate in this column under this heading" sqref="L4" xr:uid="{00000000-0002-0000-0000-000010000000}"/>
    <dataValidation allowBlank="1" showInputMessage="1" showErrorMessage="1" prompt="Monthly payment is automatically calculated in this column under this heading" sqref="M4" xr:uid="{00000000-0002-0000-0000-000011000000}"/>
    <dataValidation allowBlank="1" showInputMessage="1" showErrorMessage="1" prompt="Enter Monthly operating costs in this column under this heading" sqref="N4" xr:uid="{00000000-0002-0000-0000-000012000000}"/>
    <dataValidation allowBlank="1" showInputMessage="1" showErrorMessage="1" prompt="Total monthly cost is automatically calculated in this column under this heading" sqref="O4" xr:uid="{00000000-0002-0000-0000-000013000000}"/>
    <dataValidation allowBlank="1" showInputMessage="1" showErrorMessage="1" prompt="Enter Expected value at end of loan term in this column under this heading" sqref="P4" xr:uid="{00000000-0002-0000-0000-000014000000}"/>
    <dataValidation allowBlank="1" showInputMessage="1" showErrorMessage="1" prompt="Annual straight line depreciation is automatically calculated in this column under this heading" sqref="Q4" xr:uid="{00000000-0002-0000-0000-000015000000}"/>
    <dataValidation allowBlank="1" showInputMessage="1" showErrorMessage="1" prompt="Monthly straight line depreciation is automatically calculated in this column under this heading" sqref="R4" xr:uid="{00000000-0002-0000-0000-000016000000}"/>
    <dataValidation allowBlank="1" showInputMessage="1" showErrorMessage="1" prompt="Current value is automatically calculated in this column under this heading" sqref="S4" xr:uid="{00000000-0002-0000-0000-000017000000}"/>
    <dataValidation allowBlank="1" showInputMessage="1" showErrorMessage="1" prompt="Title of this worksheet is in this cell. Slicers Location, Condition, and Years of service left are in cells at right" sqref="B1:C1" xr:uid="{00000000-0002-0000-0000-000018000000}"/>
    <dataValidation allowBlank="1" showInputMessage="1" showErrorMessage="1" prompt="Location slicer is in this cell. Use this slicer to filter information based on location." sqref="N1:O1" xr:uid="{4EAFD473-0D7C-417F-9C7F-EA71CCBB6855}"/>
    <dataValidation allowBlank="1" showInputMessage="1" showErrorMessage="1" prompt="Condition slicer is in this cell. Use this slicer to filter information based on condition." sqref="P1:Q1" xr:uid="{87244FC4-3EC3-44DB-AD60-7B405662139A}"/>
    <dataValidation allowBlank="1" showInputMessage="1" showErrorMessage="1" prompt="Years of service slicer is in this cell. Use this slicer to filter information based on years of service." sqref="R1:S1" xr:uid="{6864BE2E-602A-472F-A7B3-07E22B85FC37}"/>
  </dataValidations>
  <printOptions horizontalCentered="1"/>
  <pageMargins left="0.25" right="0.25" top="0.75" bottom="0.75" header="0.3" footer="0.3"/>
  <pageSetup scale="45" fitToHeight="0" orientation="landscape" r:id="rId1"/>
  <headerFooter differentFirst="1">
    <oddFooter>Page &amp;P of &amp;N</oddFooter>
  </headerFooter>
  <ignoredErrors>
    <ignoredError sqref="M7:M8 O8:O9 Q6 Q8:Q9 S8:S9" emptyCellReference="1"/>
  </ignoredErrors>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1D6F3F-76DC-4BFD-9DDC-1147179591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BE69AA-C73F-4A72-A224-FB8B2F3834BA}">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11317EF6-D646-44DF-BF7B-E6779654716B}">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TM04099168</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Equipment inventory list</vt:lpstr>
      <vt:lpstr>ColumnTitle1</vt:lpstr>
      <vt:lpstr>'Equipment inventory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2023-05-22T07:07:26Z</dcterms:created>
  <dcterms:modified xsi:type="dcterms:W3CDTF">2024-04-01T17:37:31Z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