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30" windowWidth="22995" windowHeight="130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13" i="1"/>
  <c r="B29"/>
  <c r="B30"/>
  <c r="B27"/>
  <c r="B31" l="1"/>
  <c r="B7"/>
  <c r="F7" s="1"/>
  <c r="B18" s="1"/>
  <c r="B21" s="1"/>
</calcChain>
</file>

<file path=xl/sharedStrings.xml><?xml version="1.0" encoding="utf-8"?>
<sst xmlns="http://schemas.openxmlformats.org/spreadsheetml/2006/main" count="45" uniqueCount="42">
  <si>
    <t>Springs At Fremeaux Pool Calculations</t>
  </si>
  <si>
    <t>Volume</t>
  </si>
  <si>
    <t>Description</t>
  </si>
  <si>
    <t>Tanning Ledge (6" water depth)</t>
  </si>
  <si>
    <t>CU. FT.</t>
  </si>
  <si>
    <t>Pool Steps</t>
  </si>
  <si>
    <t>4' deep pool area</t>
  </si>
  <si>
    <t>3' deep pool area</t>
  </si>
  <si>
    <t>4.5' deep pool area</t>
  </si>
  <si>
    <t>Total cu. Ft. =</t>
  </si>
  <si>
    <t>7.48 gallons of water per cu. Ft.</t>
  </si>
  <si>
    <t xml:space="preserve">total water surface area = </t>
  </si>
  <si>
    <t>CALCULATION TOTALS</t>
  </si>
  <si>
    <t xml:space="preserve">total water volume = </t>
  </si>
  <si>
    <t>gallons</t>
  </si>
  <si>
    <t>skimmers required =</t>
  </si>
  <si>
    <t>each</t>
  </si>
  <si>
    <t>NOTES</t>
  </si>
  <si>
    <t>4 skimmers due to tanning shelf</t>
  </si>
  <si>
    <t>5 hour turnover rate for system design</t>
  </si>
  <si>
    <t>pool finish will be diamond brite</t>
  </si>
  <si>
    <t>pool deck finish is to be non-slip finish</t>
  </si>
  <si>
    <t>pool construction of shell is to be determined by others.  RCI is only responsible for the design of the plumbing and mechanical systems to accommodate the pool design.</t>
  </si>
  <si>
    <t>Note #</t>
  </si>
  <si>
    <t>Maximum flow Rate</t>
  </si>
  <si>
    <t xml:space="preserve">gallons divided by hour </t>
  </si>
  <si>
    <t>6922 gallons per hour</t>
  </si>
  <si>
    <t>gallons per minute</t>
  </si>
  <si>
    <t>116 gallons per minute</t>
  </si>
  <si>
    <t xml:space="preserve">minimum flow rate = </t>
  </si>
  <si>
    <t>GPM</t>
  </si>
  <si>
    <t>5 inlets minimum</t>
  </si>
  <si>
    <t xml:space="preserve">total water surface for sunshelf = </t>
  </si>
  <si>
    <t>sq. ft.</t>
  </si>
  <si>
    <t>Total Dynamic Head</t>
  </si>
  <si>
    <t>Feet</t>
  </si>
  <si>
    <t>TR140 Pentair sand filter friction loss is 19 feet per foot</t>
  </si>
  <si>
    <t>Filter Valving</t>
  </si>
  <si>
    <t>PSI conversion factor to head loss (2.31)</t>
  </si>
  <si>
    <t>return pipe run of 144 ln. ft. from filter to inlets, 1 foot (actual loss is smaller than 1 foot)</t>
  </si>
  <si>
    <t>suction pipe run of 132 ln. ft. from main drian to pump with a 3 " SCH PVC Pipe is .8275 feet. (actaul loss is smaller than 1 foot)</t>
  </si>
  <si>
    <t>3.5' deep pool area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</si>
</sst>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/>
    <xf numFmtId="0" fontId="1" fillId="0" borderId="0" xfId="0" applyFont="1"/>
    <xf numFmtId="0" fontId="1" fillId="0" borderId="3" xfId="0" applyFont="1" applyBorder="1"/>
    <xf numFmtId="0" fontId="0" fillId="0" borderId="0" xfId="0" applyAlignment="1">
      <alignment wrapText="1"/>
    </xf>
    <xf numFmtId="0" fontId="0" fillId="0" borderId="1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3" xfId="0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Fill="1" applyBorder="1"/>
    <xf numFmtId="0" fontId="0" fillId="0" borderId="2" xfId="0" applyBorder="1" applyAlignment="1">
      <alignment wrapText="1"/>
    </xf>
    <xf numFmtId="0" fontId="0" fillId="0" borderId="5" xfId="0" applyBorder="1"/>
    <xf numFmtId="0" fontId="0" fillId="0" borderId="0" xfId="0" applyFill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1"/>
  <sheetViews>
    <sheetView tabSelected="1" workbookViewId="0">
      <selection activeCell="B18" sqref="B18"/>
    </sheetView>
  </sheetViews>
  <sheetFormatPr defaultRowHeight="15"/>
  <cols>
    <col min="1" max="1" width="35.5703125" bestFit="1" customWidth="1"/>
    <col min="2" max="2" width="9.140625" style="2"/>
    <col min="5" max="5" width="24.85546875" customWidth="1"/>
    <col min="7" max="7" width="9.140625" style="2"/>
    <col min="8" max="8" width="9.140625" style="1"/>
    <col min="9" max="9" width="43.7109375" style="2" customWidth="1"/>
  </cols>
  <sheetData>
    <row r="1" spans="1:9">
      <c r="A1" t="s">
        <v>0</v>
      </c>
    </row>
    <row r="3" spans="1:9">
      <c r="A3" s="3" t="s">
        <v>1</v>
      </c>
    </row>
    <row r="4" spans="1:9">
      <c r="E4" s="14" t="s">
        <v>12</v>
      </c>
      <c r="F4" s="14"/>
      <c r="H4" s="15" t="s">
        <v>17</v>
      </c>
      <c r="I4" s="16"/>
    </row>
    <row r="5" spans="1:9">
      <c r="A5" s="3" t="s">
        <v>2</v>
      </c>
      <c r="B5" s="4" t="s">
        <v>4</v>
      </c>
      <c r="H5" s="9" t="s">
        <v>23</v>
      </c>
      <c r="I5" s="4" t="s">
        <v>2</v>
      </c>
    </row>
    <row r="6" spans="1:9">
      <c r="A6" t="s">
        <v>3</v>
      </c>
      <c r="B6" s="2">
        <v>147.5</v>
      </c>
      <c r="E6" t="s">
        <v>11</v>
      </c>
      <c r="F6">
        <v>1366</v>
      </c>
      <c r="G6" s="2" t="s">
        <v>33</v>
      </c>
      <c r="H6" s="1">
        <v>1</v>
      </c>
      <c r="I6" s="2" t="s">
        <v>10</v>
      </c>
    </row>
    <row r="7" spans="1:9">
      <c r="A7" t="s">
        <v>5</v>
      </c>
      <c r="B7" s="2">
        <f>27+42+57</f>
        <v>126</v>
      </c>
      <c r="E7" t="s">
        <v>13</v>
      </c>
      <c r="F7">
        <f>B13*7.48</f>
        <v>32609.06</v>
      </c>
      <c r="G7" s="2" t="s">
        <v>14</v>
      </c>
      <c r="H7" s="1">
        <v>2</v>
      </c>
    </row>
    <row r="8" spans="1:9">
      <c r="A8" t="s">
        <v>6</v>
      </c>
      <c r="B8" s="2">
        <v>485</v>
      </c>
      <c r="E8" t="s">
        <v>15</v>
      </c>
      <c r="F8">
        <v>3</v>
      </c>
      <c r="G8" s="2" t="s">
        <v>16</v>
      </c>
      <c r="H8" s="1">
        <v>3</v>
      </c>
      <c r="I8" s="2" t="s">
        <v>18</v>
      </c>
    </row>
    <row r="9" spans="1:9">
      <c r="A9" t="s">
        <v>7</v>
      </c>
      <c r="B9" s="2">
        <v>686</v>
      </c>
      <c r="E9" t="s">
        <v>29</v>
      </c>
      <c r="F9">
        <v>109</v>
      </c>
      <c r="G9" s="2" t="s">
        <v>30</v>
      </c>
      <c r="H9" s="1">
        <v>4</v>
      </c>
      <c r="I9" s="2" t="s">
        <v>19</v>
      </c>
    </row>
    <row r="10" spans="1:9">
      <c r="A10" t="s">
        <v>41</v>
      </c>
      <c r="B10" s="2">
        <v>1110</v>
      </c>
    </row>
    <row r="11" spans="1:9" ht="30">
      <c r="A11" t="s">
        <v>8</v>
      </c>
      <c r="B11" s="2">
        <v>1805</v>
      </c>
      <c r="E11" s="5" t="s">
        <v>32</v>
      </c>
      <c r="F11">
        <v>295</v>
      </c>
      <c r="G11" s="2" t="s">
        <v>33</v>
      </c>
      <c r="H11" s="1">
        <v>5</v>
      </c>
      <c r="I11" s="2" t="s">
        <v>20</v>
      </c>
    </row>
    <row r="12" spans="1:9">
      <c r="H12" s="1">
        <v>6</v>
      </c>
      <c r="I12" s="2" t="s">
        <v>21</v>
      </c>
    </row>
    <row r="13" spans="1:9" ht="60">
      <c r="A13" s="6" t="s">
        <v>9</v>
      </c>
      <c r="B13" s="7">
        <f>SUM(B6:B11)</f>
        <v>4359.5</v>
      </c>
      <c r="H13" s="1">
        <v>7</v>
      </c>
      <c r="I13" s="8" t="s">
        <v>22</v>
      </c>
    </row>
    <row r="14" spans="1:9">
      <c r="H14" s="1">
        <v>8</v>
      </c>
      <c r="I14" s="2" t="s">
        <v>31</v>
      </c>
    </row>
    <row r="15" spans="1:9">
      <c r="H15" s="1">
        <v>9</v>
      </c>
      <c r="I15" s="2" t="s">
        <v>38</v>
      </c>
    </row>
    <row r="16" spans="1:9">
      <c r="A16" s="10" t="s">
        <v>24</v>
      </c>
    </row>
    <row r="18" spans="1:2">
      <c r="A18" t="s">
        <v>25</v>
      </c>
      <c r="B18" s="2">
        <f>F7/5</f>
        <v>6521.8119999999999</v>
      </c>
    </row>
    <row r="19" spans="1:2">
      <c r="A19" t="s">
        <v>26</v>
      </c>
    </row>
    <row r="21" spans="1:2">
      <c r="A21" t="s">
        <v>27</v>
      </c>
      <c r="B21" s="2">
        <f>B18/60</f>
        <v>108.69686666666666</v>
      </c>
    </row>
    <row r="22" spans="1:2">
      <c r="A22" t="s">
        <v>28</v>
      </c>
    </row>
    <row r="25" spans="1:2">
      <c r="A25" s="3" t="s">
        <v>34</v>
      </c>
    </row>
    <row r="26" spans="1:2">
      <c r="B26" s="2" t="s">
        <v>35</v>
      </c>
    </row>
    <row r="27" spans="1:2" ht="60">
      <c r="A27" s="5" t="s">
        <v>40</v>
      </c>
      <c r="B27" s="2">
        <f>132/100</f>
        <v>1.32</v>
      </c>
    </row>
    <row r="28" spans="1:2" ht="30">
      <c r="A28" s="5" t="s">
        <v>36</v>
      </c>
      <c r="B28" s="2">
        <v>13</v>
      </c>
    </row>
    <row r="29" spans="1:2">
      <c r="A29" t="s">
        <v>37</v>
      </c>
      <c r="B29" s="2">
        <f>11*2.31</f>
        <v>25.41</v>
      </c>
    </row>
    <row r="30" spans="1:2" ht="45">
      <c r="A30" s="11" t="s">
        <v>39</v>
      </c>
      <c r="B30" s="12">
        <f>144/100</f>
        <v>1.44</v>
      </c>
    </row>
    <row r="31" spans="1:2">
      <c r="A31" s="13" t="s">
        <v>34</v>
      </c>
      <c r="B31" s="2">
        <f>SUM(B27:B30)</f>
        <v>41.17</v>
      </c>
    </row>
  </sheetData>
  <mergeCells count="2">
    <mergeCell ref="E4:F4"/>
    <mergeCell ref="H4:I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Travis Heathman</dc:creator>
  <cp:lastModifiedBy>David</cp:lastModifiedBy>
  <dcterms:created xsi:type="dcterms:W3CDTF">2015-02-24T20:01:59Z</dcterms:created>
  <dcterms:modified xsi:type="dcterms:W3CDTF">2015-09-16T13:58:27Z</dcterms:modified>
</cp:coreProperties>
</file>