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Sheet1!$A$20:$I$208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<sst xmlns="http://schemas.openxmlformats.org/spreadsheetml/2006/main" count="241" uniqueCount="63">
  <si>
    <t xml:space="preserve">IMC 2021  Tbl 403.3.1.1</t>
  </si>
  <si>
    <t xml:space="preserve">Day Care</t>
  </si>
  <si>
    <t xml:space="preserve">Room #1</t>
  </si>
  <si>
    <r>
      <rPr>
        <sz val="14"/>
        <color theme="1"/>
        <rFont val="Times New Roman"/>
        <family val="1"/>
        <charset val="1"/>
      </rPr>
      <t xml:space="preserve">V</t>
    </r>
    <r>
      <rPr>
        <i val="true"/>
        <vertAlign val="subscript"/>
        <sz val="14"/>
        <color theme="1"/>
        <rFont val="Times New Roman"/>
        <family val="1"/>
        <charset val="1"/>
      </rPr>
      <t xml:space="preserve">bz</t>
    </r>
    <r>
      <rPr>
        <sz val="14"/>
        <color theme="1"/>
        <rFont val="Times New Roman"/>
        <family val="1"/>
        <charset val="1"/>
      </rPr>
      <t xml:space="preserve"> = R</t>
    </r>
    <r>
      <rPr>
        <i val="true"/>
        <vertAlign val="subscript"/>
        <sz val="14"/>
        <color theme="1"/>
        <rFont val="Times New Roman"/>
        <family val="1"/>
        <charset val="1"/>
      </rPr>
      <t xml:space="preserve">p</t>
    </r>
    <r>
      <rPr>
        <sz val="14"/>
        <color theme="1"/>
        <rFont val="Times New Roman"/>
        <family val="1"/>
        <charset val="1"/>
      </rPr>
      <t xml:space="preserve">P</t>
    </r>
    <r>
      <rPr>
        <i val="true"/>
        <vertAlign val="subscript"/>
        <sz val="14"/>
        <color theme="1"/>
        <rFont val="Times New Roman"/>
        <family val="1"/>
        <charset val="1"/>
      </rPr>
      <t xml:space="preserve">z</t>
    </r>
    <r>
      <rPr>
        <sz val="14"/>
        <color theme="1"/>
        <rFont val="Times New Roman"/>
        <family val="1"/>
        <charset val="1"/>
      </rPr>
      <t xml:space="preserve"> + R</t>
    </r>
    <r>
      <rPr>
        <i val="true"/>
        <vertAlign val="subscript"/>
        <sz val="14"/>
        <color theme="1"/>
        <rFont val="Times New Roman"/>
        <family val="1"/>
        <charset val="1"/>
      </rPr>
      <t xml:space="preserve">a</t>
    </r>
    <r>
      <rPr>
        <sz val="14"/>
        <color theme="1"/>
        <rFont val="Times New Roman"/>
        <family val="1"/>
        <charset val="1"/>
      </rPr>
      <t xml:space="preserve"> A</t>
    </r>
    <r>
      <rPr>
        <i val="true"/>
        <vertAlign val="subscript"/>
        <sz val="14"/>
        <color theme="1"/>
        <rFont val="Times New Roman"/>
        <family val="1"/>
        <charset val="1"/>
      </rPr>
      <t xml:space="preserve">z</t>
    </r>
  </si>
  <si>
    <r>
      <rPr>
        <sz val="14"/>
        <color theme="1"/>
        <rFont val="Times New Roman"/>
        <family val="1"/>
        <charset val="1"/>
      </rPr>
      <t xml:space="preserve">R</t>
    </r>
    <r>
      <rPr>
        <i val="true"/>
        <vertAlign val="subscript"/>
        <sz val="14"/>
        <color theme="1"/>
        <rFont val="Times New Roman"/>
        <family val="1"/>
        <charset val="1"/>
      </rPr>
      <t xml:space="preserve">p     </t>
    </r>
    <r>
      <rPr>
        <sz val="14"/>
        <color theme="1"/>
        <rFont val="Times New Roman"/>
        <family val="1"/>
        <charset val="1"/>
      </rPr>
      <t xml:space="preserve">=</t>
    </r>
  </si>
  <si>
    <r>
      <rPr>
        <sz val="14"/>
        <color theme="1"/>
        <rFont val="Times New Roman"/>
        <family val="1"/>
        <charset val="1"/>
      </rPr>
      <t xml:space="preserve">P</t>
    </r>
    <r>
      <rPr>
        <i val="true"/>
        <vertAlign val="subscript"/>
        <sz val="14"/>
        <color theme="1"/>
        <rFont val="Times New Roman"/>
        <family val="1"/>
        <charset val="1"/>
      </rPr>
      <t xml:space="preserve">z</t>
    </r>
    <r>
      <rPr>
        <sz val="14"/>
        <color theme="1"/>
        <rFont val="Times New Roman"/>
        <family val="1"/>
        <charset val="1"/>
      </rPr>
      <t xml:space="preserve">    =</t>
    </r>
  </si>
  <si>
    <t xml:space="preserve">per</t>
  </si>
  <si>
    <r>
      <rPr>
        <sz val="12"/>
        <color theme="1"/>
        <rFont val="Times New Roman"/>
        <family val="1"/>
        <charset val="1"/>
      </rPr>
      <t xml:space="preserve">ft</t>
    </r>
    <r>
      <rPr>
        <vertAlign val="superscript"/>
        <sz val="12"/>
        <color theme="1"/>
        <rFont val="Times New Roman"/>
        <family val="1"/>
        <charset val="1"/>
      </rPr>
      <t xml:space="preserve">2</t>
    </r>
    <r>
      <rPr>
        <sz val="12"/>
        <color theme="1"/>
        <rFont val="Times New Roman"/>
        <family val="1"/>
        <charset val="1"/>
      </rPr>
      <t xml:space="preserve">    =</t>
    </r>
  </si>
  <si>
    <t xml:space="preserve">people</t>
  </si>
  <si>
    <r>
      <rPr>
        <sz val="14"/>
        <color theme="1"/>
        <rFont val="Times New Roman"/>
        <family val="1"/>
        <charset val="1"/>
      </rPr>
      <t xml:space="preserve">R</t>
    </r>
    <r>
      <rPr>
        <i val="true"/>
        <vertAlign val="subscript"/>
        <sz val="14"/>
        <color theme="1"/>
        <rFont val="Times New Roman"/>
        <family val="1"/>
        <charset val="1"/>
      </rPr>
      <t xml:space="preserve">a</t>
    </r>
    <r>
      <rPr>
        <sz val="14"/>
        <color theme="1"/>
        <rFont val="Times New Roman"/>
        <family val="1"/>
        <charset val="1"/>
      </rPr>
      <t xml:space="preserve">    =</t>
    </r>
  </si>
  <si>
    <r>
      <rPr>
        <sz val="14"/>
        <color theme="1"/>
        <rFont val="Times New Roman"/>
        <family val="1"/>
        <charset val="1"/>
      </rPr>
      <t xml:space="preserve">A</t>
    </r>
    <r>
      <rPr>
        <i val="true"/>
        <vertAlign val="subscript"/>
        <sz val="14"/>
        <color theme="1"/>
        <rFont val="Times New Roman"/>
        <family val="1"/>
        <charset val="1"/>
      </rPr>
      <t xml:space="preserve">z</t>
    </r>
    <r>
      <rPr>
        <sz val="14"/>
        <color theme="1"/>
        <rFont val="Times New Roman"/>
        <family val="1"/>
        <charset val="1"/>
      </rPr>
      <t xml:space="preserve">    =</t>
    </r>
  </si>
  <si>
    <r>
      <rPr>
        <sz val="12"/>
        <color theme="1"/>
        <rFont val="Times New Roman"/>
        <family val="1"/>
        <charset val="1"/>
      </rPr>
      <t xml:space="preserve">ft</t>
    </r>
    <r>
      <rPr>
        <vertAlign val="superscript"/>
        <sz val="12"/>
        <color theme="1"/>
        <rFont val="Times New Roman"/>
        <family val="1"/>
        <charset val="1"/>
      </rPr>
      <t xml:space="preserve">2</t>
    </r>
    <r>
      <rPr>
        <sz val="12"/>
        <color theme="1"/>
        <rFont val="Times New Roman"/>
        <family val="1"/>
        <charset val="1"/>
      </rPr>
      <t xml:space="preserve">    -</t>
    </r>
  </si>
  <si>
    <t xml:space="preserve">% for furniture =</t>
  </si>
  <si>
    <r>
      <rPr>
        <sz val="12"/>
        <color theme="1"/>
        <rFont val="Times New Roman"/>
        <family val="1"/>
        <charset val="1"/>
      </rPr>
      <t xml:space="preserve">ft</t>
    </r>
    <r>
      <rPr>
        <vertAlign val="superscript"/>
        <sz val="12"/>
        <color theme="1"/>
        <rFont val="Times New Roman"/>
        <family val="1"/>
        <charset val="1"/>
      </rPr>
      <t xml:space="preserve">2</t>
    </r>
    <r>
      <rPr>
        <sz val="12"/>
        <color theme="1"/>
        <rFont val="Times New Roman"/>
        <family val="1"/>
        <charset val="1"/>
      </rPr>
      <t xml:space="preserve">   </t>
    </r>
  </si>
  <si>
    <r>
      <rPr>
        <sz val="14"/>
        <color theme="1"/>
        <rFont val="Times New Roman"/>
        <family val="1"/>
        <charset val="1"/>
      </rPr>
      <t xml:space="preserve">V</t>
    </r>
    <r>
      <rPr>
        <i val="true"/>
        <vertAlign val="subscript"/>
        <sz val="14"/>
        <color theme="1"/>
        <rFont val="Times New Roman"/>
        <family val="1"/>
        <charset val="1"/>
      </rPr>
      <t xml:space="preserve">bz</t>
    </r>
    <r>
      <rPr>
        <sz val="14"/>
        <color theme="1"/>
        <rFont val="Times New Roman"/>
        <family val="1"/>
        <charset val="1"/>
      </rPr>
      <t xml:space="preserve"> = </t>
    </r>
  </si>
  <si>
    <t xml:space="preserve">cfm fresh air per classroom</t>
  </si>
  <si>
    <t xml:space="preserve">************************************************************</t>
  </si>
  <si>
    <t xml:space="preserve">Room #2</t>
  </si>
  <si>
    <t xml:space="preserve">%  =</t>
  </si>
  <si>
    <t xml:space="preserve">cfm fresh air per small classroom</t>
  </si>
  <si>
    <t xml:space="preserve">Room #3</t>
  </si>
  <si>
    <t xml:space="preserve">Room #4</t>
  </si>
  <si>
    <t xml:space="preserve">Room #5</t>
  </si>
  <si>
    <t xml:space="preserve">Room #6</t>
  </si>
  <si>
    <t xml:space="preserve">Room #7</t>
  </si>
  <si>
    <t xml:space="preserve">Room #8</t>
  </si>
  <si>
    <t xml:space="preserve">Room #9</t>
  </si>
  <si>
    <t xml:space="preserve">Room #10</t>
  </si>
  <si>
    <t xml:space="preserve">Room #11</t>
  </si>
  <si>
    <t xml:space="preserve">Room #12</t>
  </si>
  <si>
    <t xml:space="preserve">Waiting Rm</t>
  </si>
  <si>
    <t xml:space="preserve">Room #13</t>
  </si>
  <si>
    <t xml:space="preserve">Total cfm fresh air =</t>
  </si>
  <si>
    <t xml:space="preserve">cfm</t>
  </si>
  <si>
    <t xml:space="preserve">Infiltration</t>
  </si>
  <si>
    <t xml:space="preserve">Manual N Table 13b</t>
  </si>
  <si>
    <t xml:space="preserve">Number of Students per day per wing =</t>
  </si>
  <si>
    <t xml:space="preserve">Number of Times Students open door per day =</t>
  </si>
  <si>
    <t xml:space="preserve">times</t>
  </si>
  <si>
    <t xml:space="preserve">Length of Stay =</t>
  </si>
  <si>
    <t xml:space="preserve">hr</t>
  </si>
  <si>
    <t xml:space="preserve">Traffic Rate =</t>
  </si>
  <si>
    <t xml:space="preserve">/hr</t>
  </si>
  <si>
    <t xml:space="preserve">Number of Employees =</t>
  </si>
  <si>
    <t xml:space="preserve">Number of Times Employees open door per day =</t>
  </si>
  <si>
    <t xml:space="preserve">HR</t>
  </si>
  <si>
    <t xml:space="preserve">Total Traffic Rate =</t>
  </si>
  <si>
    <t xml:space="preserve">cfm Infiltration per door based on traffic rate :</t>
  </si>
  <si>
    <t xml:space="preserve">Winter</t>
  </si>
  <si>
    <t xml:space="preserve">Summer</t>
  </si>
  <si>
    <t xml:space="preserve">Double door no vestibule has an infiltration rate of </t>
  </si>
  <si>
    <t xml:space="preserve">Total Door Infiltration in cfm</t>
  </si>
  <si>
    <t xml:space="preserve">Therefore each corridor with 8 classrooms will get 412 cfm of fresh air during the day.</t>
  </si>
  <si>
    <t xml:space="preserve">Each classroom that receives 170 cfm of fresh air from ERV the additional 4 cfm fresh air will come from the corridor.  Each classroom that receives 140 cfm fresh air from ERV the additional 34 cfm will enter the classroom from the corridor.</t>
  </si>
  <si>
    <t xml:space="preserve">Required cfm per wing =</t>
  </si>
  <si>
    <t xml:space="preserve">cfm   x </t>
  </si>
  <si>
    <t xml:space="preserve">classrooms </t>
  </si>
  <si>
    <t xml:space="preserve">in addition the corridor requires</t>
  </si>
  <si>
    <t xml:space="preserve">Totals</t>
  </si>
  <si>
    <t xml:space="preserve">Each wing has an ERV supplying</t>
  </si>
  <si>
    <t xml:space="preserve">Each wing has door infiltration</t>
  </si>
  <si>
    <t xml:space="preserve">Total fresh air</t>
  </si>
  <si>
    <t xml:space="preserve">cfm  &gt;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</si>
</sst>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"/>
    <numFmt numFmtId="166" formatCode="#,##0.00"/>
    <numFmt numFmtId="167" formatCode="0.00"/>
    <numFmt numFmtId="168" formatCode="#,##0.0"/>
    <numFmt numFmtId="169" formatCode="0"/>
    <numFmt numFmtId="170" formatCode="#,##0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8"/>
      <color theme="1"/>
      <name val="Times New Roman"/>
      <family val="1"/>
      <charset val="1"/>
    </font>
    <font>
      <sz val="14"/>
      <color theme="1"/>
      <name val="Arial"/>
      <family val="2"/>
      <charset val="1"/>
    </font>
    <font>
      <sz val="14"/>
      <color theme="1"/>
      <name val="Times New Roman"/>
      <family val="1"/>
      <charset val="1"/>
    </font>
    <font>
      <i val="true"/>
      <vertAlign val="subscript"/>
      <sz val="14"/>
      <color theme="1"/>
      <name val="Times New Roman"/>
      <family val="1"/>
      <charset val="1"/>
    </font>
    <font>
      <sz val="12"/>
      <color theme="1"/>
      <name val="Times New Roman"/>
      <family val="1"/>
      <charset val="1"/>
    </font>
    <font>
      <vertAlign val="superscript"/>
      <sz val="12"/>
      <color theme="1"/>
      <name val="Times New Roman"/>
      <family val="1"/>
      <charset val="1"/>
    </font>
    <font>
      <sz val="16"/>
      <color theme="1"/>
      <name val="Times New Roman"/>
      <family val="1"/>
      <charset val="1"/>
    </font>
    <font>
      <sz val="12"/>
      <color theme="1"/>
      <name val="Calibri"/>
      <family val="2"/>
      <charset val="1"/>
    </font>
    <font>
      <sz val="14"/>
      <color theme="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57240</xdr:colOff>
      <xdr:row>0</xdr:row>
      <xdr:rowOff>133200</xdr:rowOff>
    </xdr:from>
    <xdr:to>
      <xdr:col>20</xdr:col>
      <xdr:colOff>551160</xdr:colOff>
      <xdr:row>37</xdr:row>
      <xdr:rowOff>217440</xdr:rowOff>
    </xdr:to>
    <xdr:pic>
      <xdr:nvPicPr>
        <xdr:cNvPr id="1" name="Picture 2" descr=""/>
        <xdr:cNvPicPr/>
      </xdr:nvPicPr>
      <xdr:blipFill>
        <a:blip r:embed="rId1"/>
        <a:stretch/>
      </xdr:blipFill>
      <xdr:spPr>
        <a:xfrm>
          <a:off x="5684040" y="133200"/>
          <a:ext cx="7220520" cy="7647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98640</xdr:colOff>
      <xdr:row>38</xdr:row>
      <xdr:rowOff>163080</xdr:rowOff>
    </xdr:from>
    <xdr:to>
      <xdr:col>20</xdr:col>
      <xdr:colOff>592560</xdr:colOff>
      <xdr:row>79</xdr:row>
      <xdr:rowOff>50400</xdr:rowOff>
    </xdr:to>
    <xdr:pic>
      <xdr:nvPicPr>
        <xdr:cNvPr id="2" name="Picture 3" descr=""/>
        <xdr:cNvPicPr/>
      </xdr:nvPicPr>
      <xdr:blipFill>
        <a:blip r:embed="rId2"/>
        <a:stretch/>
      </xdr:blipFill>
      <xdr:spPr>
        <a:xfrm rot="13200">
          <a:off x="5725080" y="7943760"/>
          <a:ext cx="7220520" cy="86292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166680</xdr:colOff>
      <xdr:row>81</xdr:row>
      <xdr:rowOff>59760</xdr:rowOff>
    </xdr:from>
    <xdr:to>
      <xdr:col>20</xdr:col>
      <xdr:colOff>576000</xdr:colOff>
      <xdr:row>103</xdr:row>
      <xdr:rowOff>17280</xdr:rowOff>
    </xdr:to>
    <xdr:pic>
      <xdr:nvPicPr>
        <xdr:cNvPr id="3" name="Picture 4" descr=""/>
        <xdr:cNvPicPr/>
      </xdr:nvPicPr>
      <xdr:blipFill>
        <a:blip r:embed="rId3"/>
        <a:stretch/>
      </xdr:blipFill>
      <xdr:spPr>
        <a:xfrm>
          <a:off x="5793480" y="17017920"/>
          <a:ext cx="7135920" cy="4655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8</xdr:col>
      <xdr:colOff>243000</xdr:colOff>
      <xdr:row>17</xdr:row>
      <xdr:rowOff>9000</xdr:rowOff>
    </xdr:to>
    <xdr:pic>
      <xdr:nvPicPr>
        <xdr:cNvPr id="4" name="Picture 6" descr=""/>
        <xdr:cNvPicPr/>
      </xdr:nvPicPr>
      <xdr:blipFill>
        <a:blip r:embed="rId4"/>
        <a:stretch/>
      </xdr:blipFill>
      <xdr:spPr>
        <a:xfrm>
          <a:off x="0" y="380880"/>
          <a:ext cx="5258160" cy="2866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0:I249"/>
  <sheetViews>
    <sheetView showFormulas="false" showGridLines="true" showRowColHeaders="true" showZeros="true" rightToLeft="false" tabSelected="true" showOutlineSymbols="true" defaultGridColor="true" view="normal" topLeftCell="A151" colorId="64" zoomScale="100" zoomScaleNormal="100" zoomScalePageLayoutView="100" workbookViewId="0">
      <selection pane="topLeft" activeCell="B27" activeCellId="0" sqref="B27"/>
    </sheetView>
  </sheetViews>
  <sheetFormatPr defaultColWidth="8.6796875" defaultRowHeight="15" customHeight="true" zeroHeight="false" outlineLevelRow="0" outlineLevelCol="0"/>
  <cols>
    <col collapsed="false" customWidth="true" hidden="false" outlineLevel="0" max="7" min="7" style="0" width="10.42"/>
  </cols>
  <sheetData>
    <row r="20" customFormat="false" ht="22.05" hidden="false" customHeight="false" outlineLevel="0" collapsed="false">
      <c r="A20" s="1" t="s">
        <v>0</v>
      </c>
    </row>
    <row r="21" customFormat="false" ht="22.05" hidden="false" customHeight="false" outlineLevel="0" collapsed="false">
      <c r="A21" s="1" t="s">
        <v>1</v>
      </c>
      <c r="D21" s="2" t="s">
        <v>2</v>
      </c>
    </row>
    <row r="23" customFormat="false" ht="17.15" hidden="false" customHeight="false" outlineLevel="0" collapsed="false">
      <c r="A23" s="3" t="s">
        <v>3</v>
      </c>
    </row>
    <row r="24" customFormat="false" ht="17.15" hidden="false" customHeight="false" outlineLevel="0" collapsed="false">
      <c r="A24" s="3" t="s">
        <v>4</v>
      </c>
      <c r="B24" s="4" t="n">
        <v>10</v>
      </c>
      <c r="C24" s="4"/>
      <c r="D24" s="4"/>
      <c r="E24" s="4"/>
      <c r="F24" s="4"/>
    </row>
    <row r="25" customFormat="false" ht="17.15" hidden="false" customHeight="false" outlineLevel="0" collapsed="false">
      <c r="A25" s="3" t="s">
        <v>5</v>
      </c>
      <c r="B25" s="4" t="n">
        <v>25</v>
      </c>
      <c r="C25" s="4" t="s">
        <v>6</v>
      </c>
      <c r="D25" s="4" t="n">
        <v>1000</v>
      </c>
      <c r="E25" s="4" t="s">
        <v>7</v>
      </c>
      <c r="F25" s="5" t="n">
        <f aca="false">G27/D25*B25</f>
        <v>8.105625</v>
      </c>
      <c r="G25" s="4" t="s">
        <v>8</v>
      </c>
    </row>
    <row r="26" customFormat="false" ht="17.15" hidden="false" customHeight="false" outlineLevel="0" collapsed="false">
      <c r="A26" s="3" t="s">
        <v>9</v>
      </c>
      <c r="B26" s="4" t="n">
        <v>0.18</v>
      </c>
      <c r="C26" s="4"/>
      <c r="D26" s="4"/>
      <c r="E26" s="4"/>
      <c r="F26" s="4"/>
    </row>
    <row r="27" customFormat="false" ht="17.15" hidden="false" customHeight="false" outlineLevel="0" collapsed="false">
      <c r="A27" s="3" t="s">
        <v>10</v>
      </c>
      <c r="B27" s="5" t="n">
        <v>327.5</v>
      </c>
      <c r="C27" s="4" t="s">
        <v>11</v>
      </c>
      <c r="D27" s="4" t="n">
        <v>1</v>
      </c>
      <c r="E27" s="4" t="s">
        <v>12</v>
      </c>
      <c r="F27" s="4"/>
      <c r="G27" s="6" t="n">
        <f aca="false">B27-(B27*(D27%))</f>
        <v>324.225</v>
      </c>
      <c r="H27" s="4" t="s">
        <v>13</v>
      </c>
    </row>
    <row r="29" customFormat="false" ht="17.15" hidden="false" customHeight="false" outlineLevel="0" collapsed="false">
      <c r="A29" s="3" t="s">
        <v>14</v>
      </c>
      <c r="B29" s="7" t="n">
        <f aca="false">(B24*F25)+(B26*G27)</f>
        <v>139.41675</v>
      </c>
      <c r="C29" s="4" t="s">
        <v>15</v>
      </c>
    </row>
    <row r="32" customFormat="false" ht="15" hidden="false" customHeight="false" outlineLevel="0" collapsed="false">
      <c r="A32" s="8" t="s">
        <v>16</v>
      </c>
      <c r="B32" s="8"/>
      <c r="C32" s="8"/>
      <c r="D32" s="8"/>
      <c r="E32" s="8"/>
      <c r="F32" s="8"/>
      <c r="G32" s="8"/>
      <c r="H32" s="8"/>
    </row>
    <row r="34" customFormat="false" ht="22.05" hidden="false" customHeight="false" outlineLevel="0" collapsed="false">
      <c r="A34" s="1"/>
      <c r="D34" s="2" t="s">
        <v>17</v>
      </c>
    </row>
    <row r="35" customFormat="false" ht="17.15" hidden="false" customHeight="false" outlineLevel="0" collapsed="false">
      <c r="A35" s="3" t="s">
        <v>3</v>
      </c>
    </row>
    <row r="36" customFormat="false" ht="17.15" hidden="false" customHeight="false" outlineLevel="0" collapsed="false">
      <c r="A36" s="3" t="s">
        <v>4</v>
      </c>
      <c r="B36" s="4" t="n">
        <v>10</v>
      </c>
      <c r="C36" s="4"/>
      <c r="D36" s="4"/>
      <c r="E36" s="4"/>
      <c r="F36" s="4"/>
    </row>
    <row r="37" customFormat="false" ht="17.15" hidden="false" customHeight="false" outlineLevel="0" collapsed="false">
      <c r="A37" s="3" t="s">
        <v>5</v>
      </c>
      <c r="B37" s="4" t="n">
        <v>25</v>
      </c>
      <c r="C37" s="4" t="s">
        <v>6</v>
      </c>
      <c r="D37" s="4" t="n">
        <v>1000</v>
      </c>
      <c r="E37" s="4" t="s">
        <v>7</v>
      </c>
      <c r="F37" s="5" t="n">
        <f aca="false">G39/D37*B37</f>
        <v>10.80585</v>
      </c>
      <c r="G37" s="4" t="s">
        <v>8</v>
      </c>
    </row>
    <row r="38" customFormat="false" ht="17.15" hidden="false" customHeight="false" outlineLevel="0" collapsed="false">
      <c r="A38" s="3" t="s">
        <v>9</v>
      </c>
      <c r="B38" s="4" t="n">
        <v>0.18</v>
      </c>
      <c r="C38" s="4"/>
      <c r="D38" s="4"/>
      <c r="E38" s="4"/>
      <c r="F38" s="4"/>
    </row>
    <row r="39" customFormat="false" ht="17.15" hidden="false" customHeight="false" outlineLevel="0" collapsed="false">
      <c r="A39" s="3" t="s">
        <v>10</v>
      </c>
      <c r="B39" s="9" t="n">
        <v>436.6</v>
      </c>
      <c r="C39" s="4" t="s">
        <v>11</v>
      </c>
      <c r="D39" s="4" t="n">
        <v>1</v>
      </c>
      <c r="E39" s="4" t="s">
        <v>18</v>
      </c>
      <c r="F39" s="4"/>
      <c r="G39" s="6" t="n">
        <f aca="false">B39-(B39*(D39%))</f>
        <v>432.234</v>
      </c>
      <c r="H39" s="4" t="s">
        <v>13</v>
      </c>
    </row>
    <row r="41" customFormat="false" ht="17.15" hidden="false" customHeight="false" outlineLevel="0" collapsed="false">
      <c r="A41" s="3" t="s">
        <v>14</v>
      </c>
      <c r="B41" s="10" t="n">
        <f aca="false">(B36*F37)+(B38*G39)</f>
        <v>185.86062</v>
      </c>
      <c r="C41" s="4" t="s">
        <v>19</v>
      </c>
    </row>
    <row r="43" customFormat="false" ht="15" hidden="false" customHeight="false" outlineLevel="0" collapsed="false">
      <c r="A43" s="8" t="s">
        <v>16</v>
      </c>
      <c r="B43" s="8"/>
      <c r="C43" s="8"/>
      <c r="D43" s="8"/>
      <c r="E43" s="8"/>
      <c r="F43" s="8"/>
      <c r="G43" s="8"/>
      <c r="H43" s="8"/>
    </row>
    <row r="44" customFormat="false" ht="15" hidden="false" customHeight="false" outlineLevel="0" collapsed="false">
      <c r="A44" s="8"/>
      <c r="B44" s="4"/>
      <c r="C44" s="4"/>
      <c r="D44" s="4"/>
      <c r="E44" s="4"/>
      <c r="F44" s="4"/>
      <c r="G44" s="4"/>
      <c r="H44" s="4"/>
    </row>
    <row r="45" customFormat="false" ht="22.05" hidden="false" customHeight="false" outlineLevel="0" collapsed="false">
      <c r="A45" s="1"/>
      <c r="D45" s="2" t="s">
        <v>20</v>
      </c>
    </row>
    <row r="46" customFormat="false" ht="17.15" hidden="false" customHeight="false" outlineLevel="0" collapsed="false">
      <c r="A46" s="3" t="s">
        <v>3</v>
      </c>
    </row>
    <row r="47" customFormat="false" ht="17.15" hidden="false" customHeight="false" outlineLevel="0" collapsed="false">
      <c r="A47" s="3" t="s">
        <v>4</v>
      </c>
      <c r="B47" s="4" t="n">
        <v>10</v>
      </c>
      <c r="C47" s="4"/>
      <c r="D47" s="4"/>
      <c r="E47" s="4"/>
      <c r="F47" s="4"/>
    </row>
    <row r="48" customFormat="false" ht="17.15" hidden="false" customHeight="false" outlineLevel="0" collapsed="false">
      <c r="A48" s="3" t="s">
        <v>5</v>
      </c>
      <c r="B48" s="4" t="n">
        <v>25</v>
      </c>
      <c r="C48" s="4" t="s">
        <v>6</v>
      </c>
      <c r="D48" s="4" t="n">
        <v>1000</v>
      </c>
      <c r="E48" s="4" t="s">
        <v>7</v>
      </c>
      <c r="F48" s="5" t="n">
        <f aca="false">G50/D48*B48</f>
        <v>10.65735</v>
      </c>
      <c r="G48" s="4" t="s">
        <v>8</v>
      </c>
    </row>
    <row r="49" customFormat="false" ht="17.15" hidden="false" customHeight="false" outlineLevel="0" collapsed="false">
      <c r="A49" s="3" t="s">
        <v>9</v>
      </c>
      <c r="B49" s="4" t="n">
        <v>0.18</v>
      </c>
      <c r="C49" s="4"/>
      <c r="D49" s="4"/>
      <c r="E49" s="4"/>
      <c r="F49" s="4"/>
    </row>
    <row r="50" customFormat="false" ht="17.15" hidden="false" customHeight="false" outlineLevel="0" collapsed="false">
      <c r="A50" s="3" t="s">
        <v>10</v>
      </c>
      <c r="B50" s="9" t="n">
        <v>430.6</v>
      </c>
      <c r="C50" s="4" t="s">
        <v>11</v>
      </c>
      <c r="D50" s="4" t="n">
        <v>1</v>
      </c>
      <c r="E50" s="4" t="s">
        <v>18</v>
      </c>
      <c r="F50" s="4"/>
      <c r="G50" s="6" t="n">
        <f aca="false">B50-(B50*(D50%))</f>
        <v>426.294</v>
      </c>
      <c r="H50" s="4" t="s">
        <v>13</v>
      </c>
    </row>
    <row r="52" customFormat="false" ht="17.15" hidden="false" customHeight="false" outlineLevel="0" collapsed="false">
      <c r="A52" s="3" t="s">
        <v>14</v>
      </c>
      <c r="B52" s="10" t="n">
        <f aca="false">(B47*F48)+(B49*G50)</f>
        <v>183.30642</v>
      </c>
      <c r="C52" s="4" t="s">
        <v>19</v>
      </c>
    </row>
    <row r="54" customFormat="false" ht="15" hidden="false" customHeight="false" outlineLevel="0" collapsed="false">
      <c r="A54" s="8" t="s">
        <v>16</v>
      </c>
      <c r="B54" s="8"/>
      <c r="C54" s="8"/>
      <c r="D54" s="8"/>
      <c r="E54" s="8"/>
      <c r="F54" s="8"/>
      <c r="G54" s="8"/>
      <c r="H54" s="8"/>
    </row>
    <row r="55" customFormat="false" ht="15" hidden="false" customHeight="false" outlineLevel="0" collapsed="false">
      <c r="A55" s="8"/>
      <c r="B55" s="4"/>
      <c r="C55" s="4"/>
      <c r="D55" s="4"/>
      <c r="E55" s="4"/>
      <c r="F55" s="4"/>
      <c r="G55" s="4"/>
      <c r="H55" s="4"/>
    </row>
    <row r="56" customFormat="false" ht="22.05" hidden="false" customHeight="false" outlineLevel="0" collapsed="false">
      <c r="A56" s="1"/>
      <c r="D56" s="2" t="s">
        <v>21</v>
      </c>
    </row>
    <row r="57" customFormat="false" ht="17.15" hidden="false" customHeight="false" outlineLevel="0" collapsed="false">
      <c r="A57" s="3" t="s">
        <v>3</v>
      </c>
    </row>
    <row r="58" customFormat="false" ht="17.15" hidden="false" customHeight="false" outlineLevel="0" collapsed="false">
      <c r="A58" s="3" t="s">
        <v>4</v>
      </c>
      <c r="B58" s="4" t="n">
        <v>10</v>
      </c>
      <c r="C58" s="4"/>
      <c r="D58" s="4"/>
      <c r="E58" s="4"/>
      <c r="F58" s="4"/>
    </row>
    <row r="59" customFormat="false" ht="17.15" hidden="false" customHeight="false" outlineLevel="0" collapsed="false">
      <c r="A59" s="3" t="s">
        <v>5</v>
      </c>
      <c r="B59" s="4" t="n">
        <v>25</v>
      </c>
      <c r="C59" s="4" t="s">
        <v>6</v>
      </c>
      <c r="D59" s="4" t="n">
        <v>1000</v>
      </c>
      <c r="E59" s="4" t="s">
        <v>7</v>
      </c>
      <c r="F59" s="5" t="n">
        <f aca="false">G61/D59*B59</f>
        <v>10.80585</v>
      </c>
      <c r="G59" s="4" t="s">
        <v>8</v>
      </c>
    </row>
    <row r="60" customFormat="false" ht="17.15" hidden="false" customHeight="false" outlineLevel="0" collapsed="false">
      <c r="A60" s="3" t="s">
        <v>9</v>
      </c>
      <c r="B60" s="4" t="n">
        <v>0.18</v>
      </c>
      <c r="C60" s="4"/>
      <c r="D60" s="4"/>
      <c r="E60" s="4"/>
      <c r="F60" s="4"/>
    </row>
    <row r="61" customFormat="false" ht="17.15" hidden="false" customHeight="false" outlineLevel="0" collapsed="false">
      <c r="A61" s="3" t="s">
        <v>10</v>
      </c>
      <c r="B61" s="9" t="n">
        <v>436.6</v>
      </c>
      <c r="C61" s="4" t="s">
        <v>11</v>
      </c>
      <c r="D61" s="4" t="n">
        <v>1</v>
      </c>
      <c r="E61" s="4" t="s">
        <v>18</v>
      </c>
      <c r="F61" s="4"/>
      <c r="G61" s="6" t="n">
        <f aca="false">B61-(B61*(D61%))</f>
        <v>432.234</v>
      </c>
      <c r="H61" s="4" t="s">
        <v>13</v>
      </c>
    </row>
    <row r="63" customFormat="false" ht="17.15" hidden="false" customHeight="false" outlineLevel="0" collapsed="false">
      <c r="A63" s="3" t="s">
        <v>14</v>
      </c>
      <c r="B63" s="10" t="n">
        <f aca="false">(B58*F59)+(B60*G61)</f>
        <v>185.86062</v>
      </c>
      <c r="C63" s="4" t="s">
        <v>19</v>
      </c>
    </row>
    <row r="65" customFormat="false" ht="15" hidden="false" customHeight="false" outlineLevel="0" collapsed="false">
      <c r="A65" s="8" t="s">
        <v>16</v>
      </c>
      <c r="B65" s="8"/>
      <c r="C65" s="8"/>
      <c r="D65" s="8"/>
      <c r="E65" s="8"/>
      <c r="F65" s="8"/>
      <c r="G65" s="8"/>
      <c r="H65" s="8"/>
    </row>
    <row r="66" customFormat="false" ht="15" hidden="false" customHeight="false" outlineLevel="0" collapsed="false">
      <c r="A66" s="8"/>
      <c r="B66" s="4"/>
      <c r="C66" s="4"/>
      <c r="D66" s="4"/>
      <c r="E66" s="4"/>
      <c r="F66" s="4"/>
      <c r="G66" s="4"/>
      <c r="H66" s="4"/>
    </row>
    <row r="67" customFormat="false" ht="22.05" hidden="false" customHeight="false" outlineLevel="0" collapsed="false">
      <c r="A67" s="1"/>
      <c r="D67" s="2" t="s">
        <v>22</v>
      </c>
    </row>
    <row r="68" customFormat="false" ht="17.15" hidden="false" customHeight="false" outlineLevel="0" collapsed="false">
      <c r="A68" s="3" t="s">
        <v>3</v>
      </c>
    </row>
    <row r="69" customFormat="false" ht="17.15" hidden="false" customHeight="false" outlineLevel="0" collapsed="false">
      <c r="A69" s="3" t="s">
        <v>4</v>
      </c>
      <c r="B69" s="4" t="n">
        <v>10</v>
      </c>
      <c r="C69" s="4"/>
      <c r="D69" s="4"/>
      <c r="E69" s="4"/>
      <c r="F69" s="4"/>
    </row>
    <row r="70" customFormat="false" ht="17.15" hidden="false" customHeight="false" outlineLevel="0" collapsed="false">
      <c r="A70" s="3" t="s">
        <v>5</v>
      </c>
      <c r="B70" s="4" t="n">
        <v>25</v>
      </c>
      <c r="C70" s="4" t="s">
        <v>6</v>
      </c>
      <c r="D70" s="4" t="n">
        <v>1000</v>
      </c>
      <c r="E70" s="4" t="s">
        <v>7</v>
      </c>
      <c r="F70" s="5" t="n">
        <f aca="false">G72/D70*B70</f>
        <v>7.7319</v>
      </c>
      <c r="G70" s="4" t="s">
        <v>8</v>
      </c>
    </row>
    <row r="71" customFormat="false" ht="17.15" hidden="false" customHeight="false" outlineLevel="0" collapsed="false">
      <c r="A71" s="3" t="s">
        <v>9</v>
      </c>
      <c r="B71" s="4" t="n">
        <v>0.18</v>
      </c>
      <c r="C71" s="4"/>
      <c r="D71" s="4"/>
      <c r="E71" s="4"/>
      <c r="F71" s="4"/>
    </row>
    <row r="72" customFormat="false" ht="17.15" hidden="false" customHeight="false" outlineLevel="0" collapsed="false">
      <c r="A72" s="3" t="s">
        <v>10</v>
      </c>
      <c r="B72" s="9" t="n">
        <v>312.4</v>
      </c>
      <c r="C72" s="4" t="s">
        <v>11</v>
      </c>
      <c r="D72" s="4" t="n">
        <v>1</v>
      </c>
      <c r="E72" s="4" t="s">
        <v>18</v>
      </c>
      <c r="F72" s="4"/>
      <c r="G72" s="6" t="n">
        <f aca="false">B72-(B72*(D72%))</f>
        <v>309.276</v>
      </c>
      <c r="H72" s="4" t="s">
        <v>13</v>
      </c>
    </row>
    <row r="74" customFormat="false" ht="17.15" hidden="false" customHeight="false" outlineLevel="0" collapsed="false">
      <c r="A74" s="3" t="s">
        <v>14</v>
      </c>
      <c r="B74" s="10" t="n">
        <f aca="false">(B69*F70)+(B71*G72)</f>
        <v>132.98868</v>
      </c>
      <c r="C74" s="4" t="s">
        <v>19</v>
      </c>
    </row>
    <row r="76" customFormat="false" ht="15" hidden="false" customHeight="false" outlineLevel="0" collapsed="false">
      <c r="A76" s="8" t="s">
        <v>16</v>
      </c>
      <c r="B76" s="8"/>
      <c r="C76" s="8"/>
      <c r="D76" s="8"/>
      <c r="E76" s="8"/>
      <c r="F76" s="8"/>
      <c r="G76" s="8"/>
      <c r="H76" s="8"/>
    </row>
    <row r="77" customFormat="false" ht="15" hidden="false" customHeight="false" outlineLevel="0" collapsed="false">
      <c r="A77" s="8"/>
      <c r="B77" s="4"/>
      <c r="C77" s="4"/>
      <c r="D77" s="4"/>
      <c r="E77" s="4"/>
      <c r="F77" s="4"/>
      <c r="G77" s="4"/>
      <c r="H77" s="4"/>
    </row>
    <row r="78" customFormat="false" ht="22.05" hidden="false" customHeight="false" outlineLevel="0" collapsed="false">
      <c r="A78" s="1"/>
      <c r="D78" s="2" t="s">
        <v>23</v>
      </c>
    </row>
    <row r="79" customFormat="false" ht="17.15" hidden="false" customHeight="false" outlineLevel="0" collapsed="false">
      <c r="A79" s="3" t="s">
        <v>3</v>
      </c>
    </row>
    <row r="80" customFormat="false" ht="17.15" hidden="false" customHeight="false" outlineLevel="0" collapsed="false">
      <c r="A80" s="3" t="s">
        <v>4</v>
      </c>
      <c r="B80" s="4" t="n">
        <v>10</v>
      </c>
      <c r="C80" s="4"/>
      <c r="D80" s="4"/>
      <c r="E80" s="4"/>
      <c r="F80" s="4"/>
    </row>
    <row r="81" customFormat="false" ht="17.15" hidden="false" customHeight="false" outlineLevel="0" collapsed="false">
      <c r="A81" s="3" t="s">
        <v>5</v>
      </c>
      <c r="B81" s="4" t="n">
        <v>25</v>
      </c>
      <c r="C81" s="4" t="s">
        <v>6</v>
      </c>
      <c r="D81" s="4" t="n">
        <v>1000</v>
      </c>
      <c r="E81" s="4" t="s">
        <v>7</v>
      </c>
      <c r="F81" s="5" t="n">
        <f aca="false">G83/D81*B81</f>
        <v>9.0882</v>
      </c>
      <c r="G81" s="4" t="s">
        <v>8</v>
      </c>
    </row>
    <row r="82" customFormat="false" ht="17.15" hidden="false" customHeight="false" outlineLevel="0" collapsed="false">
      <c r="A82" s="3" t="s">
        <v>9</v>
      </c>
      <c r="B82" s="4" t="n">
        <v>0.18</v>
      </c>
      <c r="C82" s="4"/>
      <c r="D82" s="4"/>
      <c r="E82" s="4"/>
      <c r="F82" s="4"/>
    </row>
    <row r="83" customFormat="false" ht="17.15" hidden="false" customHeight="false" outlineLevel="0" collapsed="false">
      <c r="A83" s="3" t="s">
        <v>10</v>
      </c>
      <c r="B83" s="9" t="n">
        <v>367.2</v>
      </c>
      <c r="C83" s="4" t="s">
        <v>11</v>
      </c>
      <c r="D83" s="4" t="n">
        <v>1</v>
      </c>
      <c r="E83" s="4" t="s">
        <v>18</v>
      </c>
      <c r="F83" s="4"/>
      <c r="G83" s="6" t="n">
        <f aca="false">B83-(B83*(D83%))</f>
        <v>363.528</v>
      </c>
      <c r="H83" s="4" t="s">
        <v>13</v>
      </c>
    </row>
    <row r="85" customFormat="false" ht="17.15" hidden="false" customHeight="false" outlineLevel="0" collapsed="false">
      <c r="A85" s="3" t="s">
        <v>14</v>
      </c>
      <c r="B85" s="10" t="n">
        <f aca="false">(B80*F81)+(B82*G83)</f>
        <v>156.31704</v>
      </c>
      <c r="C85" s="4" t="s">
        <v>19</v>
      </c>
    </row>
    <row r="87" customFormat="false" ht="15" hidden="false" customHeight="false" outlineLevel="0" collapsed="false">
      <c r="A87" s="8" t="s">
        <v>16</v>
      </c>
      <c r="B87" s="8"/>
      <c r="C87" s="8"/>
      <c r="D87" s="8"/>
      <c r="E87" s="8"/>
      <c r="F87" s="8"/>
      <c r="G87" s="8"/>
      <c r="H87" s="8"/>
    </row>
    <row r="88" customFormat="false" ht="15" hidden="false" customHeight="false" outlineLevel="0" collapsed="false">
      <c r="A88" s="8"/>
      <c r="B88" s="4"/>
      <c r="C88" s="4"/>
      <c r="D88" s="4"/>
      <c r="E88" s="4"/>
      <c r="F88" s="4"/>
      <c r="G88" s="4"/>
      <c r="H88" s="4"/>
    </row>
    <row r="89" customFormat="false" ht="22.05" hidden="false" customHeight="false" outlineLevel="0" collapsed="false">
      <c r="A89" s="1"/>
      <c r="D89" s="2" t="s">
        <v>24</v>
      </c>
    </row>
    <row r="90" customFormat="false" ht="17.15" hidden="false" customHeight="false" outlineLevel="0" collapsed="false">
      <c r="A90" s="3" t="s">
        <v>3</v>
      </c>
    </row>
    <row r="91" customFormat="false" ht="17.15" hidden="false" customHeight="false" outlineLevel="0" collapsed="false">
      <c r="A91" s="3" t="s">
        <v>4</v>
      </c>
      <c r="B91" s="4" t="n">
        <v>10</v>
      </c>
      <c r="C91" s="4"/>
      <c r="D91" s="4"/>
      <c r="E91" s="4"/>
      <c r="F91" s="4"/>
    </row>
    <row r="92" customFormat="false" ht="17.15" hidden="false" customHeight="false" outlineLevel="0" collapsed="false">
      <c r="A92" s="3" t="s">
        <v>5</v>
      </c>
      <c r="B92" s="4" t="n">
        <v>25</v>
      </c>
      <c r="C92" s="4" t="s">
        <v>6</v>
      </c>
      <c r="D92" s="4" t="n">
        <v>1000</v>
      </c>
      <c r="E92" s="4" t="s">
        <v>7</v>
      </c>
      <c r="F92" s="5" t="n">
        <f aca="false">G94/D92*B92</f>
        <v>8.6625</v>
      </c>
      <c r="G92" s="4" t="s">
        <v>8</v>
      </c>
    </row>
    <row r="93" customFormat="false" ht="17.15" hidden="false" customHeight="false" outlineLevel="0" collapsed="false">
      <c r="A93" s="3" t="s">
        <v>9</v>
      </c>
      <c r="B93" s="4" t="n">
        <v>0.18</v>
      </c>
      <c r="C93" s="4"/>
      <c r="D93" s="4"/>
      <c r="E93" s="4"/>
      <c r="F93" s="4"/>
    </row>
    <row r="94" customFormat="false" ht="17.15" hidden="false" customHeight="false" outlineLevel="0" collapsed="false">
      <c r="A94" s="3" t="s">
        <v>10</v>
      </c>
      <c r="B94" s="9" t="n">
        <v>350</v>
      </c>
      <c r="C94" s="4" t="s">
        <v>11</v>
      </c>
      <c r="D94" s="4" t="n">
        <v>1</v>
      </c>
      <c r="E94" s="4" t="s">
        <v>18</v>
      </c>
      <c r="F94" s="4"/>
      <c r="G94" s="6" t="n">
        <f aca="false">B94-(B94*(D94%))</f>
        <v>346.5</v>
      </c>
      <c r="H94" s="4" t="s">
        <v>13</v>
      </c>
    </row>
    <row r="96" customFormat="false" ht="17.15" hidden="false" customHeight="false" outlineLevel="0" collapsed="false">
      <c r="A96" s="3" t="s">
        <v>14</v>
      </c>
      <c r="B96" s="10" t="n">
        <f aca="false">(B91*F92)+(B93*G94)</f>
        <v>148.995</v>
      </c>
      <c r="C96" s="4" t="s">
        <v>19</v>
      </c>
    </row>
    <row r="98" customFormat="false" ht="15" hidden="false" customHeight="false" outlineLevel="0" collapsed="false">
      <c r="A98" s="8" t="s">
        <v>16</v>
      </c>
      <c r="B98" s="8"/>
      <c r="C98" s="8"/>
      <c r="D98" s="8"/>
      <c r="E98" s="8"/>
      <c r="F98" s="8"/>
      <c r="G98" s="8"/>
      <c r="H98" s="8"/>
    </row>
    <row r="99" customFormat="false" ht="15" hidden="false" customHeight="false" outlineLevel="0" collapsed="false">
      <c r="A99" s="8"/>
      <c r="B99" s="4"/>
      <c r="C99" s="4"/>
      <c r="D99" s="4"/>
      <c r="E99" s="4"/>
      <c r="F99" s="4"/>
      <c r="G99" s="4"/>
      <c r="H99" s="4"/>
    </row>
    <row r="100" customFormat="false" ht="22.05" hidden="false" customHeight="false" outlineLevel="0" collapsed="false">
      <c r="A100" s="1"/>
      <c r="D100" s="2" t="s">
        <v>25</v>
      </c>
    </row>
    <row r="101" customFormat="false" ht="17.15" hidden="false" customHeight="false" outlineLevel="0" collapsed="false">
      <c r="A101" s="3" t="s">
        <v>3</v>
      </c>
    </row>
    <row r="102" customFormat="false" ht="17.15" hidden="false" customHeight="false" outlineLevel="0" collapsed="false">
      <c r="A102" s="3" t="s">
        <v>4</v>
      </c>
      <c r="B102" s="4" t="n">
        <v>10</v>
      </c>
      <c r="C102" s="4"/>
      <c r="D102" s="4"/>
      <c r="E102" s="4"/>
      <c r="F102" s="4"/>
    </row>
    <row r="103" customFormat="false" ht="17.15" hidden="false" customHeight="false" outlineLevel="0" collapsed="false">
      <c r="A103" s="3" t="s">
        <v>5</v>
      </c>
      <c r="B103" s="4" t="n">
        <v>25</v>
      </c>
      <c r="C103" s="4" t="s">
        <v>6</v>
      </c>
      <c r="D103" s="4" t="n">
        <v>1000</v>
      </c>
      <c r="E103" s="4" t="s">
        <v>7</v>
      </c>
      <c r="F103" s="5" t="n">
        <f aca="false">G105/D103*B103</f>
        <v>9.0783</v>
      </c>
      <c r="G103" s="4" t="s">
        <v>8</v>
      </c>
    </row>
    <row r="104" customFormat="false" ht="17.15" hidden="false" customHeight="false" outlineLevel="0" collapsed="false">
      <c r="A104" s="3" t="s">
        <v>9</v>
      </c>
      <c r="B104" s="4" t="n">
        <v>0.18</v>
      </c>
      <c r="C104" s="4"/>
      <c r="D104" s="4"/>
      <c r="E104" s="4"/>
      <c r="F104" s="4"/>
    </row>
    <row r="105" customFormat="false" ht="17.15" hidden="false" customHeight="false" outlineLevel="0" collapsed="false">
      <c r="A105" s="3" t="s">
        <v>10</v>
      </c>
      <c r="B105" s="9" t="n">
        <v>366.8</v>
      </c>
      <c r="C105" s="4" t="s">
        <v>11</v>
      </c>
      <c r="D105" s="4" t="n">
        <v>1</v>
      </c>
      <c r="E105" s="4" t="s">
        <v>18</v>
      </c>
      <c r="F105" s="4"/>
      <c r="G105" s="6" t="n">
        <f aca="false">B105-(B105*(D105%))</f>
        <v>363.132</v>
      </c>
      <c r="H105" s="4" t="s">
        <v>13</v>
      </c>
    </row>
    <row r="107" customFormat="false" ht="17.15" hidden="false" customHeight="false" outlineLevel="0" collapsed="false">
      <c r="A107" s="3" t="s">
        <v>14</v>
      </c>
      <c r="B107" s="10" t="n">
        <f aca="false">(B102*F103)+(B104*G105)</f>
        <v>156.14676</v>
      </c>
      <c r="C107" s="4" t="s">
        <v>19</v>
      </c>
    </row>
    <row r="109" customFormat="false" ht="15" hidden="false" customHeight="false" outlineLevel="0" collapsed="false">
      <c r="A109" s="8" t="s">
        <v>16</v>
      </c>
      <c r="B109" s="8"/>
      <c r="C109" s="8"/>
      <c r="D109" s="8"/>
      <c r="E109" s="8"/>
      <c r="F109" s="8"/>
      <c r="G109" s="8"/>
      <c r="H109" s="8"/>
    </row>
    <row r="110" customFormat="false" ht="15" hidden="false" customHeight="false" outlineLevel="0" collapsed="false">
      <c r="A110" s="8"/>
      <c r="B110" s="4"/>
      <c r="C110" s="4"/>
      <c r="D110" s="4"/>
      <c r="E110" s="4"/>
      <c r="F110" s="4"/>
      <c r="G110" s="4"/>
      <c r="H110" s="4"/>
    </row>
    <row r="111" customFormat="false" ht="22.05" hidden="false" customHeight="false" outlineLevel="0" collapsed="false">
      <c r="A111" s="1"/>
      <c r="D111" s="2" t="s">
        <v>26</v>
      </c>
    </row>
    <row r="112" customFormat="false" ht="17.15" hidden="false" customHeight="false" outlineLevel="0" collapsed="false">
      <c r="A112" s="3" t="s">
        <v>3</v>
      </c>
    </row>
    <row r="113" customFormat="false" ht="17.15" hidden="false" customHeight="false" outlineLevel="0" collapsed="false">
      <c r="A113" s="3" t="s">
        <v>4</v>
      </c>
      <c r="B113" s="4" t="n">
        <v>10</v>
      </c>
      <c r="C113" s="4"/>
      <c r="D113" s="4"/>
      <c r="E113" s="4"/>
      <c r="F113" s="4"/>
    </row>
    <row r="114" customFormat="false" ht="17.15" hidden="false" customHeight="false" outlineLevel="0" collapsed="false">
      <c r="A114" s="3" t="s">
        <v>5</v>
      </c>
      <c r="B114" s="4" t="n">
        <v>25</v>
      </c>
      <c r="C114" s="4" t="s">
        <v>6</v>
      </c>
      <c r="D114" s="4" t="n">
        <v>1000</v>
      </c>
      <c r="E114" s="4" t="s">
        <v>7</v>
      </c>
      <c r="F114" s="5" t="n">
        <f aca="false">G116/D114*B114</f>
        <v>9.36045</v>
      </c>
      <c r="G114" s="4" t="s">
        <v>8</v>
      </c>
    </row>
    <row r="115" customFormat="false" ht="17.15" hidden="false" customHeight="false" outlineLevel="0" collapsed="false">
      <c r="A115" s="3" t="s">
        <v>9</v>
      </c>
      <c r="B115" s="4" t="n">
        <v>0.18</v>
      </c>
      <c r="C115" s="4"/>
      <c r="D115" s="4"/>
      <c r="E115" s="4"/>
      <c r="F115" s="4"/>
    </row>
    <row r="116" customFormat="false" ht="17.15" hidden="false" customHeight="false" outlineLevel="0" collapsed="false">
      <c r="A116" s="3" t="s">
        <v>10</v>
      </c>
      <c r="B116" s="9" t="n">
        <v>378.2</v>
      </c>
      <c r="C116" s="4" t="s">
        <v>11</v>
      </c>
      <c r="D116" s="4" t="n">
        <v>1</v>
      </c>
      <c r="E116" s="4" t="s">
        <v>18</v>
      </c>
      <c r="F116" s="4"/>
      <c r="G116" s="6" t="n">
        <f aca="false">B116-(B116*(D116%))</f>
        <v>374.418</v>
      </c>
      <c r="H116" s="4" t="s">
        <v>13</v>
      </c>
    </row>
    <row r="118" customFormat="false" ht="17.15" hidden="false" customHeight="false" outlineLevel="0" collapsed="false">
      <c r="A118" s="3" t="s">
        <v>14</v>
      </c>
      <c r="B118" s="10" t="n">
        <f aca="false">(B113*F114)+(B115*G116)</f>
        <v>160.99974</v>
      </c>
      <c r="C118" s="4" t="s">
        <v>19</v>
      </c>
    </row>
    <row r="120" customFormat="false" ht="15" hidden="false" customHeight="false" outlineLevel="0" collapsed="false">
      <c r="A120" s="8" t="s">
        <v>16</v>
      </c>
      <c r="B120" s="8"/>
      <c r="C120" s="8"/>
      <c r="D120" s="8"/>
      <c r="E120" s="8"/>
      <c r="F120" s="8"/>
      <c r="G120" s="8"/>
      <c r="H120" s="8"/>
    </row>
    <row r="121" customFormat="false" ht="15" hidden="false" customHeight="false" outlineLevel="0" collapsed="false">
      <c r="A121" s="8"/>
      <c r="B121" s="4"/>
      <c r="C121" s="4"/>
      <c r="D121" s="4"/>
      <c r="E121" s="4"/>
      <c r="F121" s="4"/>
      <c r="G121" s="4"/>
      <c r="H121" s="4"/>
    </row>
    <row r="122" customFormat="false" ht="22.05" hidden="false" customHeight="false" outlineLevel="0" collapsed="false">
      <c r="A122" s="1"/>
      <c r="D122" s="2" t="s">
        <v>27</v>
      </c>
    </row>
    <row r="123" customFormat="false" ht="17.15" hidden="false" customHeight="false" outlineLevel="0" collapsed="false">
      <c r="A123" s="3" t="s">
        <v>3</v>
      </c>
    </row>
    <row r="124" customFormat="false" ht="17.15" hidden="false" customHeight="false" outlineLevel="0" collapsed="false">
      <c r="A124" s="3" t="s">
        <v>4</v>
      </c>
      <c r="B124" s="4" t="n">
        <v>10</v>
      </c>
      <c r="C124" s="4"/>
      <c r="D124" s="4"/>
      <c r="E124" s="4"/>
      <c r="F124" s="4"/>
    </row>
    <row r="125" customFormat="false" ht="17.15" hidden="false" customHeight="false" outlineLevel="0" collapsed="false">
      <c r="A125" s="3" t="s">
        <v>5</v>
      </c>
      <c r="B125" s="4" t="n">
        <v>25</v>
      </c>
      <c r="C125" s="4" t="s">
        <v>6</v>
      </c>
      <c r="D125" s="4" t="n">
        <v>1000</v>
      </c>
      <c r="E125" s="4" t="s">
        <v>7</v>
      </c>
      <c r="F125" s="5" t="n">
        <f aca="false">G127/D125*B125</f>
        <v>9.999</v>
      </c>
      <c r="G125" s="4" t="s">
        <v>8</v>
      </c>
    </row>
    <row r="126" customFormat="false" ht="17.15" hidden="false" customHeight="false" outlineLevel="0" collapsed="false">
      <c r="A126" s="3" t="s">
        <v>9</v>
      </c>
      <c r="B126" s="4" t="n">
        <v>0.18</v>
      </c>
      <c r="C126" s="4"/>
      <c r="D126" s="4"/>
      <c r="E126" s="4"/>
      <c r="F126" s="4"/>
    </row>
    <row r="127" customFormat="false" ht="17.15" hidden="false" customHeight="false" outlineLevel="0" collapsed="false">
      <c r="A127" s="3" t="s">
        <v>10</v>
      </c>
      <c r="B127" s="9" t="n">
        <v>404</v>
      </c>
      <c r="C127" s="4" t="s">
        <v>11</v>
      </c>
      <c r="D127" s="4" t="n">
        <v>1</v>
      </c>
      <c r="E127" s="4" t="s">
        <v>18</v>
      </c>
      <c r="F127" s="4"/>
      <c r="G127" s="6" t="n">
        <f aca="false">B127-(B127*(D127%))</f>
        <v>399.96</v>
      </c>
      <c r="H127" s="4" t="s">
        <v>13</v>
      </c>
    </row>
    <row r="129" customFormat="false" ht="17.15" hidden="false" customHeight="false" outlineLevel="0" collapsed="false">
      <c r="A129" s="3" t="s">
        <v>14</v>
      </c>
      <c r="B129" s="10" t="n">
        <f aca="false">(B124*F125)+(B126*G127)</f>
        <v>171.9828</v>
      </c>
      <c r="C129" s="4" t="s">
        <v>19</v>
      </c>
    </row>
    <row r="131" customFormat="false" ht="15" hidden="false" customHeight="false" outlineLevel="0" collapsed="false">
      <c r="A131" s="8" t="s">
        <v>16</v>
      </c>
      <c r="B131" s="8"/>
      <c r="C131" s="8"/>
      <c r="D131" s="8"/>
      <c r="E131" s="8"/>
      <c r="F131" s="8"/>
      <c r="G131" s="8"/>
      <c r="H131" s="8"/>
    </row>
    <row r="132" customFormat="false" ht="15" hidden="false" customHeight="false" outlineLevel="0" collapsed="false">
      <c r="A132" s="8"/>
      <c r="B132" s="4"/>
      <c r="C132" s="4"/>
      <c r="D132" s="4"/>
      <c r="E132" s="4"/>
      <c r="F132" s="4"/>
      <c r="G132" s="4"/>
      <c r="H132" s="4"/>
    </row>
    <row r="133" customFormat="false" ht="22.05" hidden="false" customHeight="false" outlineLevel="0" collapsed="false">
      <c r="A133" s="1"/>
      <c r="D133" s="2" t="s">
        <v>28</v>
      </c>
    </row>
    <row r="134" customFormat="false" ht="17.15" hidden="false" customHeight="false" outlineLevel="0" collapsed="false">
      <c r="A134" s="3" t="s">
        <v>3</v>
      </c>
    </row>
    <row r="135" customFormat="false" ht="17.15" hidden="false" customHeight="false" outlineLevel="0" collapsed="false">
      <c r="A135" s="3" t="s">
        <v>4</v>
      </c>
      <c r="B135" s="4" t="n">
        <v>10</v>
      </c>
      <c r="C135" s="4"/>
      <c r="D135" s="4"/>
      <c r="E135" s="4"/>
      <c r="F135" s="4"/>
    </row>
    <row r="136" customFormat="false" ht="17.15" hidden="false" customHeight="false" outlineLevel="0" collapsed="false">
      <c r="A136" s="3" t="s">
        <v>5</v>
      </c>
      <c r="B136" s="4" t="n">
        <v>25</v>
      </c>
      <c r="C136" s="4" t="s">
        <v>6</v>
      </c>
      <c r="D136" s="4" t="n">
        <v>1000</v>
      </c>
      <c r="E136" s="4" t="s">
        <v>7</v>
      </c>
      <c r="F136" s="5" t="n">
        <f aca="false">G138/D136*B136</f>
        <v>4.752</v>
      </c>
      <c r="G136" s="4" t="s">
        <v>8</v>
      </c>
    </row>
    <row r="137" customFormat="false" ht="17.15" hidden="false" customHeight="false" outlineLevel="0" collapsed="false">
      <c r="A137" s="3" t="s">
        <v>9</v>
      </c>
      <c r="B137" s="4" t="n">
        <v>0.18</v>
      </c>
      <c r="C137" s="4"/>
      <c r="D137" s="4"/>
      <c r="E137" s="4"/>
      <c r="F137" s="4"/>
    </row>
    <row r="138" customFormat="false" ht="17.15" hidden="false" customHeight="false" outlineLevel="0" collapsed="false">
      <c r="A138" s="3" t="s">
        <v>10</v>
      </c>
      <c r="B138" s="9" t="n">
        <v>192</v>
      </c>
      <c r="C138" s="4" t="s">
        <v>11</v>
      </c>
      <c r="D138" s="4" t="n">
        <v>1</v>
      </c>
      <c r="E138" s="4" t="s">
        <v>18</v>
      </c>
      <c r="F138" s="4"/>
      <c r="G138" s="6" t="n">
        <f aca="false">B138-(B138*(D138%))</f>
        <v>190.08</v>
      </c>
      <c r="H138" s="4" t="s">
        <v>13</v>
      </c>
    </row>
    <row r="140" customFormat="false" ht="17.15" hidden="false" customHeight="false" outlineLevel="0" collapsed="false">
      <c r="A140" s="3" t="s">
        <v>14</v>
      </c>
      <c r="B140" s="10" t="n">
        <f aca="false">(B135*F136)+(B137*G138)</f>
        <v>81.7344</v>
      </c>
      <c r="C140" s="4" t="s">
        <v>19</v>
      </c>
    </row>
    <row r="142" customFormat="false" ht="15" hidden="false" customHeight="false" outlineLevel="0" collapsed="false">
      <c r="A142" s="8" t="s">
        <v>16</v>
      </c>
      <c r="B142" s="8"/>
      <c r="C142" s="8"/>
      <c r="D142" s="8"/>
      <c r="E142" s="8"/>
      <c r="F142" s="8"/>
      <c r="G142" s="8"/>
      <c r="H142" s="8"/>
    </row>
    <row r="143" customFormat="false" ht="15" hidden="false" customHeight="false" outlineLevel="0" collapsed="false">
      <c r="A143" s="8"/>
      <c r="B143" s="4"/>
      <c r="C143" s="4"/>
      <c r="D143" s="4"/>
      <c r="E143" s="4"/>
      <c r="F143" s="4"/>
      <c r="G143" s="4"/>
      <c r="H143" s="4"/>
    </row>
    <row r="144" customFormat="false" ht="22.05" hidden="false" customHeight="false" outlineLevel="0" collapsed="false">
      <c r="A144" s="1"/>
      <c r="D144" s="2" t="s">
        <v>29</v>
      </c>
    </row>
    <row r="145" customFormat="false" ht="17.15" hidden="false" customHeight="false" outlineLevel="0" collapsed="false">
      <c r="A145" s="3" t="s">
        <v>3</v>
      </c>
    </row>
    <row r="146" customFormat="false" ht="17.15" hidden="false" customHeight="false" outlineLevel="0" collapsed="false">
      <c r="A146" s="3" t="s">
        <v>4</v>
      </c>
      <c r="B146" s="4" t="n">
        <v>10</v>
      </c>
      <c r="C146" s="4"/>
      <c r="D146" s="4"/>
      <c r="E146" s="4"/>
      <c r="F146" s="4"/>
    </row>
    <row r="147" customFormat="false" ht="17.15" hidden="false" customHeight="false" outlineLevel="0" collapsed="false">
      <c r="A147" s="3" t="s">
        <v>5</v>
      </c>
      <c r="B147" s="4" t="n">
        <v>25</v>
      </c>
      <c r="C147" s="4" t="s">
        <v>6</v>
      </c>
      <c r="D147" s="4" t="n">
        <v>1000</v>
      </c>
      <c r="E147" s="4" t="s">
        <v>7</v>
      </c>
      <c r="F147" s="5" t="n">
        <f aca="false">G149/D147*B147</f>
        <v>5.7519</v>
      </c>
      <c r="G147" s="4" t="s">
        <v>8</v>
      </c>
    </row>
    <row r="148" customFormat="false" ht="17.15" hidden="false" customHeight="false" outlineLevel="0" collapsed="false">
      <c r="A148" s="3" t="s">
        <v>9</v>
      </c>
      <c r="B148" s="4" t="n">
        <v>0.18</v>
      </c>
      <c r="C148" s="4"/>
      <c r="D148" s="4"/>
      <c r="E148" s="4"/>
      <c r="F148" s="4"/>
    </row>
    <row r="149" customFormat="false" ht="17.15" hidden="false" customHeight="false" outlineLevel="0" collapsed="false">
      <c r="A149" s="3" t="s">
        <v>10</v>
      </c>
      <c r="B149" s="9" t="n">
        <v>232.4</v>
      </c>
      <c r="C149" s="4" t="s">
        <v>11</v>
      </c>
      <c r="D149" s="4" t="n">
        <v>1</v>
      </c>
      <c r="E149" s="4" t="s">
        <v>18</v>
      </c>
      <c r="F149" s="4"/>
      <c r="G149" s="6" t="n">
        <f aca="false">B149-(B149*(D149%))</f>
        <v>230.076</v>
      </c>
      <c r="H149" s="4" t="s">
        <v>13</v>
      </c>
    </row>
    <row r="151" customFormat="false" ht="17.15" hidden="false" customHeight="false" outlineLevel="0" collapsed="false">
      <c r="A151" s="3" t="s">
        <v>14</v>
      </c>
      <c r="B151" s="10" t="n">
        <f aca="false">(B146*F147)+(B148*G149)</f>
        <v>98.93268</v>
      </c>
      <c r="C151" s="4" t="s">
        <v>19</v>
      </c>
    </row>
    <row r="153" customFormat="false" ht="15" hidden="false" customHeight="false" outlineLevel="0" collapsed="false">
      <c r="A153" s="8" t="s">
        <v>16</v>
      </c>
      <c r="B153" s="8"/>
      <c r="C153" s="8"/>
      <c r="D153" s="8"/>
      <c r="E153" s="8"/>
      <c r="F153" s="8"/>
      <c r="G153" s="8"/>
      <c r="H153" s="8"/>
    </row>
    <row r="154" customFormat="false" ht="22.05" hidden="false" customHeight="false" outlineLevel="0" collapsed="false">
      <c r="A154" s="1" t="s">
        <v>30</v>
      </c>
      <c r="D154" s="2" t="s">
        <v>31</v>
      </c>
    </row>
    <row r="155" customFormat="false" ht="17.15" hidden="false" customHeight="false" outlineLevel="0" collapsed="false">
      <c r="A155" s="3" t="s">
        <v>3</v>
      </c>
    </row>
    <row r="156" customFormat="false" ht="17.15" hidden="false" customHeight="false" outlineLevel="0" collapsed="false">
      <c r="A156" s="3" t="s">
        <v>4</v>
      </c>
      <c r="B156" s="4" t="n">
        <v>10</v>
      </c>
      <c r="C156" s="4"/>
      <c r="D156" s="4"/>
      <c r="E156" s="4"/>
      <c r="F156" s="4"/>
    </row>
    <row r="157" customFormat="false" ht="17.15" hidden="false" customHeight="false" outlineLevel="0" collapsed="false">
      <c r="A157" s="3" t="s">
        <v>5</v>
      </c>
      <c r="B157" s="4" t="n">
        <v>25</v>
      </c>
      <c r="C157" s="4" t="s">
        <v>6</v>
      </c>
      <c r="D157" s="4" t="n">
        <v>1000</v>
      </c>
      <c r="E157" s="4" t="s">
        <v>7</v>
      </c>
      <c r="F157" s="5" t="n">
        <f aca="false">G159/D157*B157</f>
        <v>14.160825</v>
      </c>
      <c r="G157" s="4" t="s">
        <v>8</v>
      </c>
    </row>
    <row r="158" customFormat="false" ht="17.15" hidden="false" customHeight="false" outlineLevel="0" collapsed="false">
      <c r="A158" s="3" t="s">
        <v>9</v>
      </c>
      <c r="B158" s="4" t="n">
        <v>0.18</v>
      </c>
      <c r="C158" s="4"/>
      <c r="D158" s="4"/>
      <c r="E158" s="4"/>
      <c r="F158" s="4"/>
    </row>
    <row r="159" customFormat="false" ht="17.15" hidden="false" customHeight="false" outlineLevel="0" collapsed="false">
      <c r="A159" s="3" t="s">
        <v>10</v>
      </c>
      <c r="B159" s="9" t="n">
        <v>567</v>
      </c>
      <c r="C159" s="4" t="s">
        <v>11</v>
      </c>
      <c r="D159" s="4" t="n">
        <v>0.1</v>
      </c>
      <c r="E159" s="4" t="s">
        <v>18</v>
      </c>
      <c r="F159" s="4"/>
      <c r="G159" s="6" t="n">
        <f aca="false">B159-(B159*(D159%))</f>
        <v>566.433</v>
      </c>
      <c r="H159" s="4" t="s">
        <v>13</v>
      </c>
    </row>
    <row r="161" customFormat="false" ht="17.15" hidden="false" customHeight="false" outlineLevel="0" collapsed="false">
      <c r="A161" s="3" t="s">
        <v>14</v>
      </c>
      <c r="B161" s="10" t="n">
        <f aca="false">(B156*F157)+(B158*G159)</f>
        <v>243.56619</v>
      </c>
      <c r="C161" s="4" t="s">
        <v>19</v>
      </c>
    </row>
    <row r="163" customFormat="false" ht="15" hidden="false" customHeight="false" outlineLevel="0" collapsed="false">
      <c r="A163" s="8" t="s">
        <v>16</v>
      </c>
      <c r="B163" s="8"/>
      <c r="C163" s="8"/>
      <c r="D163" s="8"/>
      <c r="E163" s="8"/>
      <c r="F163" s="8"/>
      <c r="G163" s="8"/>
      <c r="H163" s="8"/>
    </row>
    <row r="164" customFormat="false" ht="15" hidden="false" customHeight="false" outlineLevel="0" collapsed="false">
      <c r="A164" s="8"/>
      <c r="B164" s="4"/>
      <c r="C164" s="4"/>
      <c r="D164" s="4"/>
      <c r="E164" s="4"/>
      <c r="F164" s="4"/>
      <c r="G164" s="4"/>
      <c r="H164" s="4"/>
    </row>
    <row r="165" customFormat="false" ht="17.35" hidden="false" customHeight="false" outlineLevel="0" collapsed="false">
      <c r="A165" s="2" t="s">
        <v>32</v>
      </c>
      <c r="B165" s="2"/>
      <c r="C165" s="2"/>
      <c r="D165" s="2"/>
      <c r="E165" s="2"/>
      <c r="F165" s="2"/>
      <c r="G165" s="11" t="n">
        <f aca="false">B29+B41+B52+B63+B74+B85+B96+B107+B118+B129+B140+B151+B161</f>
        <v>2046.1077</v>
      </c>
      <c r="H165" s="2" t="s">
        <v>33</v>
      </c>
    </row>
    <row r="166" customFormat="false" ht="15" hidden="false" customHeight="false" outlineLevel="0" collapsed="false">
      <c r="A166" s="8"/>
      <c r="B166" s="4"/>
      <c r="C166" s="4"/>
      <c r="D166" s="4"/>
      <c r="E166" s="4"/>
      <c r="F166" s="4"/>
      <c r="G166" s="4"/>
      <c r="H166" s="4"/>
    </row>
    <row r="167" customFormat="false" ht="15" hidden="false" customHeight="false" outlineLevel="0" collapsed="false">
      <c r="A167" s="8"/>
      <c r="B167" s="4"/>
      <c r="C167" s="4"/>
      <c r="D167" s="4"/>
      <c r="E167" s="4"/>
      <c r="F167" s="4"/>
      <c r="G167" s="4"/>
      <c r="H167" s="4"/>
    </row>
    <row r="168" customFormat="false" ht="15" hidden="false" customHeight="false" outlineLevel="0" collapsed="false">
      <c r="A168" s="8"/>
      <c r="B168" s="4"/>
      <c r="C168" s="4"/>
      <c r="D168" s="4"/>
      <c r="E168" s="4"/>
      <c r="F168" s="4"/>
      <c r="G168" s="4"/>
      <c r="H168" s="4"/>
    </row>
    <row r="169" customFormat="false" ht="15" hidden="false" customHeight="false" outlineLevel="0" collapsed="false">
      <c r="A169" s="8"/>
      <c r="B169" s="4"/>
      <c r="C169" s="4"/>
      <c r="D169" s="4"/>
      <c r="E169" s="4"/>
      <c r="F169" s="4"/>
      <c r="G169" s="4"/>
      <c r="H169" s="4"/>
    </row>
    <row r="170" customFormat="false" ht="15" hidden="false" customHeight="false" outlineLevel="0" collapsed="false">
      <c r="A170" s="8"/>
      <c r="B170" s="4"/>
      <c r="C170" s="4"/>
      <c r="D170" s="4"/>
      <c r="E170" s="4"/>
      <c r="F170" s="4"/>
      <c r="G170" s="4"/>
      <c r="H170" s="4"/>
    </row>
    <row r="172" customFormat="false" ht="15" hidden="false" customHeight="false" outlineLevel="0" collapsed="false">
      <c r="A172" s="8" t="s">
        <v>16</v>
      </c>
      <c r="B172" s="8"/>
      <c r="C172" s="8"/>
      <c r="D172" s="8"/>
      <c r="E172" s="8"/>
      <c r="F172" s="8"/>
      <c r="G172" s="8"/>
      <c r="H172" s="8"/>
    </row>
    <row r="174" customFormat="false" ht="22.05" hidden="false" customHeight="false" outlineLevel="0" collapsed="false">
      <c r="A174" s="1" t="s">
        <v>34</v>
      </c>
    </row>
    <row r="175" customFormat="false" ht="19.7" hidden="false" customHeight="false" outlineLevel="0" collapsed="false">
      <c r="A175" s="12" t="s">
        <v>35</v>
      </c>
    </row>
    <row r="176" customFormat="false" ht="17.35" hidden="false" customHeight="false" outlineLevel="0" collapsed="false">
      <c r="A176" s="3"/>
    </row>
    <row r="177" customFormat="false" ht="15" hidden="false" customHeight="false" outlineLevel="0" collapsed="false">
      <c r="A177" s="4" t="s">
        <v>36</v>
      </c>
      <c r="B177" s="13"/>
      <c r="C177" s="13"/>
      <c r="D177" s="13"/>
      <c r="E177" s="13"/>
      <c r="F177" s="13"/>
      <c r="G177" s="5" t="n">
        <f aca="false">F25*8</f>
        <v>64.845</v>
      </c>
      <c r="H177" s="4"/>
      <c r="I177" s="13"/>
    </row>
    <row r="178" customFormat="false" ht="15" hidden="false" customHeight="false" outlineLevel="0" collapsed="false">
      <c r="A178" s="4" t="s">
        <v>37</v>
      </c>
      <c r="B178" s="13"/>
      <c r="C178" s="13"/>
      <c r="D178" s="13"/>
      <c r="E178" s="13"/>
      <c r="F178" s="13"/>
      <c r="G178" s="5" t="n">
        <v>4</v>
      </c>
      <c r="H178" s="4" t="s">
        <v>38</v>
      </c>
      <c r="I178" s="13"/>
    </row>
    <row r="179" customFormat="false" ht="15" hidden="false" customHeight="false" outlineLevel="0" collapsed="false">
      <c r="A179" s="4" t="s">
        <v>39</v>
      </c>
      <c r="B179" s="4"/>
      <c r="C179" s="4"/>
      <c r="D179" s="4"/>
      <c r="E179" s="4"/>
      <c r="F179" s="4"/>
      <c r="G179" s="5" t="n">
        <v>3</v>
      </c>
      <c r="H179" s="4" t="s">
        <v>40</v>
      </c>
      <c r="I179" s="13"/>
    </row>
    <row r="180" customFormat="false" ht="15" hidden="false" customHeight="false" outlineLevel="0" collapsed="false">
      <c r="A180" s="4" t="s">
        <v>41</v>
      </c>
      <c r="B180" s="4"/>
      <c r="C180" s="4"/>
      <c r="D180" s="4"/>
      <c r="E180" s="4"/>
      <c r="F180" s="5"/>
      <c r="G180" s="14" t="n">
        <f aca="false">(G177*4)/(2*G179)</f>
        <v>43.23</v>
      </c>
      <c r="H180" s="4" t="s">
        <v>42</v>
      </c>
      <c r="I180" s="13"/>
    </row>
    <row r="181" customFormat="false" ht="15" hidden="false" customHeight="false" outlineLevel="0" collapsed="false">
      <c r="A181" s="4"/>
      <c r="B181" s="4"/>
      <c r="C181" s="4"/>
      <c r="D181" s="4"/>
      <c r="E181" s="4"/>
      <c r="F181" s="4"/>
      <c r="G181" s="4"/>
      <c r="H181" s="4"/>
      <c r="I181" s="13"/>
    </row>
    <row r="182" customFormat="false" ht="15" hidden="false" customHeight="false" outlineLevel="0" collapsed="false">
      <c r="A182" s="4" t="s">
        <v>43</v>
      </c>
      <c r="B182" s="5"/>
      <c r="C182" s="4"/>
      <c r="D182" s="4"/>
      <c r="E182" s="4"/>
      <c r="F182" s="4"/>
      <c r="G182" s="4" t="n">
        <v>8</v>
      </c>
      <c r="H182" s="4"/>
      <c r="I182" s="13"/>
    </row>
    <row r="183" customFormat="false" ht="15" hidden="false" customHeight="false" outlineLevel="0" collapsed="false">
      <c r="A183" s="4" t="s">
        <v>44</v>
      </c>
      <c r="B183" s="5"/>
      <c r="C183" s="4"/>
      <c r="D183" s="4"/>
      <c r="E183" s="4"/>
      <c r="F183" s="4"/>
      <c r="G183" s="5" t="n">
        <v>4</v>
      </c>
      <c r="H183" s="4" t="s">
        <v>38</v>
      </c>
      <c r="I183" s="13"/>
    </row>
    <row r="184" customFormat="false" ht="15" hidden="false" customHeight="false" outlineLevel="0" collapsed="false">
      <c r="A184" s="4" t="s">
        <v>39</v>
      </c>
      <c r="B184" s="13"/>
      <c r="C184" s="13"/>
      <c r="D184" s="13"/>
      <c r="E184" s="13"/>
      <c r="F184" s="13"/>
      <c r="G184" s="4" t="n">
        <v>3</v>
      </c>
      <c r="H184" s="4" t="s">
        <v>45</v>
      </c>
      <c r="I184" s="13"/>
    </row>
    <row r="185" customFormat="false" ht="15" hidden="false" customHeight="false" outlineLevel="0" collapsed="false">
      <c r="A185" s="4" t="s">
        <v>41</v>
      </c>
      <c r="B185" s="4"/>
      <c r="C185" s="4"/>
      <c r="D185" s="4"/>
      <c r="E185" s="4"/>
      <c r="F185" s="5"/>
      <c r="G185" s="14" t="n">
        <f aca="false">(G182*G183)/(2*G184)</f>
        <v>5.33333333333333</v>
      </c>
      <c r="H185" s="4" t="s">
        <v>42</v>
      </c>
      <c r="I185" s="13"/>
    </row>
    <row r="186" customFormat="false" ht="15" hidden="false" customHeight="false" outlineLevel="0" collapsed="false">
      <c r="A186" s="13"/>
      <c r="B186" s="13"/>
      <c r="C186" s="13"/>
      <c r="D186" s="13"/>
      <c r="E186" s="13"/>
      <c r="F186" s="13"/>
      <c r="G186" s="4"/>
      <c r="H186" s="4"/>
      <c r="I186" s="13"/>
    </row>
    <row r="187" customFormat="false" ht="15" hidden="false" customHeight="false" outlineLevel="0" collapsed="false">
      <c r="A187" s="4" t="s">
        <v>46</v>
      </c>
      <c r="B187" s="4"/>
      <c r="C187" s="4"/>
      <c r="D187" s="4"/>
      <c r="E187" s="4"/>
      <c r="F187" s="4"/>
      <c r="G187" s="14" t="n">
        <f aca="false">G180+G185</f>
        <v>48.5633333333334</v>
      </c>
      <c r="H187" s="4" t="s">
        <v>42</v>
      </c>
      <c r="I187" s="13"/>
    </row>
    <row r="188" customFormat="false" ht="15" hidden="false" customHeight="false" outlineLevel="0" collapsed="false">
      <c r="A188" s="4"/>
      <c r="B188" s="4"/>
      <c r="C188" s="4"/>
      <c r="D188" s="4"/>
      <c r="E188" s="4"/>
      <c r="F188" s="4"/>
      <c r="G188" s="14"/>
      <c r="H188" s="4"/>
      <c r="I188" s="13"/>
    </row>
    <row r="189" customFormat="false" ht="15" hidden="false" customHeight="false" outlineLevel="0" collapsed="false">
      <c r="A189" s="4"/>
      <c r="B189" s="4"/>
      <c r="C189" s="4"/>
      <c r="D189" s="4"/>
      <c r="E189" s="4"/>
      <c r="F189" s="4"/>
      <c r="G189" s="9"/>
      <c r="H189" s="4"/>
      <c r="I189" s="13"/>
    </row>
    <row r="190" customFormat="false" ht="15" hidden="false" customHeight="false" outlineLevel="0" collapsed="false">
      <c r="A190" s="4" t="s">
        <v>47</v>
      </c>
      <c r="B190" s="13"/>
      <c r="C190" s="13"/>
      <c r="D190" s="13"/>
      <c r="E190" s="13"/>
      <c r="F190" s="13"/>
      <c r="G190" s="15" t="s">
        <v>48</v>
      </c>
      <c r="H190" s="15" t="s">
        <v>49</v>
      </c>
      <c r="I190" s="13"/>
    </row>
    <row r="191" customFormat="false" ht="15" hidden="false" customHeight="false" outlineLevel="0" collapsed="false">
      <c r="A191" s="4" t="s">
        <v>50</v>
      </c>
      <c r="B191" s="13"/>
      <c r="C191" s="13"/>
      <c r="D191" s="13"/>
      <c r="E191" s="13"/>
      <c r="F191" s="13"/>
      <c r="G191" s="14" t="n">
        <f aca="false">(((940-590)/50)*(G187-50))+590</f>
        <v>579.943333333333</v>
      </c>
      <c r="H191" s="14" t="n">
        <f aca="false">(((540-340)/50)*(G187-50))+340</f>
        <v>334.253333333333</v>
      </c>
      <c r="I191" s="13"/>
    </row>
    <row r="192" customFormat="false" ht="15" hidden="false" customHeight="false" outlineLevel="0" collapsed="false">
      <c r="A192" s="13"/>
      <c r="B192" s="13"/>
      <c r="C192" s="13"/>
      <c r="D192" s="13"/>
      <c r="E192" s="13"/>
      <c r="F192" s="13"/>
      <c r="G192" s="13"/>
      <c r="H192" s="13"/>
      <c r="I192" s="13"/>
    </row>
    <row r="193" customFormat="false" ht="15" hidden="false" customHeight="false" outlineLevel="0" collapsed="false">
      <c r="A193" s="4" t="s">
        <v>51</v>
      </c>
      <c r="B193" s="13"/>
      <c r="C193" s="13"/>
      <c r="D193" s="13"/>
      <c r="E193" s="13"/>
      <c r="F193" s="13"/>
      <c r="G193" s="14" t="n">
        <f aca="false">G191</f>
        <v>579.943333333333</v>
      </c>
      <c r="H193" s="14" t="n">
        <f aca="false">H191</f>
        <v>334.253333333333</v>
      </c>
      <c r="I193" s="13"/>
    </row>
    <row r="194" customFormat="false" ht="18.75" hidden="false" customHeight="true" outlineLevel="0" collapsed="false">
      <c r="A194" s="4" t="s">
        <v>52</v>
      </c>
      <c r="B194" s="16"/>
      <c r="C194" s="16"/>
      <c r="D194" s="16"/>
      <c r="E194" s="16"/>
      <c r="F194" s="16"/>
      <c r="G194" s="16"/>
      <c r="H194" s="16"/>
      <c r="I194" s="16"/>
    </row>
    <row r="195" customFormat="false" ht="15" hidden="false" customHeight="false" outlineLevel="0" collapsed="false">
      <c r="A195" s="13"/>
      <c r="B195" s="13"/>
      <c r="C195" s="13"/>
      <c r="D195" s="13"/>
      <c r="E195" s="13"/>
      <c r="F195" s="13"/>
      <c r="G195" s="13"/>
      <c r="H195" s="13"/>
      <c r="I195" s="13"/>
    </row>
    <row r="196" customFormat="false" ht="18.75" hidden="false" customHeight="true" outlineLevel="0" collapsed="false">
      <c r="A196" s="17" t="s">
        <v>53</v>
      </c>
      <c r="B196" s="17"/>
      <c r="C196" s="17"/>
      <c r="D196" s="17"/>
      <c r="E196" s="17"/>
      <c r="F196" s="17"/>
      <c r="G196" s="17"/>
      <c r="H196" s="17"/>
      <c r="I196" s="17"/>
    </row>
    <row r="197" customFormat="false" ht="15" hidden="false" customHeight="true" outlineLevel="0" collapsed="false">
      <c r="A197" s="17"/>
      <c r="B197" s="17"/>
      <c r="C197" s="17"/>
      <c r="D197" s="17"/>
      <c r="E197" s="17"/>
      <c r="F197" s="17"/>
      <c r="G197" s="17"/>
      <c r="H197" s="17"/>
      <c r="I197" s="17"/>
    </row>
    <row r="198" customFormat="false" ht="15" hidden="false" customHeight="true" outlineLevel="0" collapsed="false">
      <c r="A198" s="17"/>
      <c r="B198" s="17"/>
      <c r="C198" s="17"/>
      <c r="D198" s="17"/>
      <c r="E198" s="17"/>
      <c r="F198" s="17"/>
      <c r="G198" s="17"/>
      <c r="H198" s="17"/>
      <c r="I198" s="17"/>
    </row>
    <row r="199" customFormat="false" ht="15" hidden="false" customHeight="false" outlineLevel="0" collapsed="false">
      <c r="A199" s="13"/>
      <c r="B199" s="13"/>
      <c r="C199" s="13"/>
      <c r="D199" s="13"/>
      <c r="E199" s="13"/>
      <c r="F199" s="13"/>
      <c r="G199" s="13"/>
      <c r="H199" s="13"/>
      <c r="I199" s="13"/>
    </row>
    <row r="200" customFormat="false" ht="15" hidden="false" customHeight="false" outlineLevel="0" collapsed="false">
      <c r="A200" s="4" t="s">
        <v>54</v>
      </c>
      <c r="B200" s="13"/>
      <c r="C200" s="13"/>
      <c r="D200" s="18" t="n">
        <f aca="false">B29</f>
        <v>139.41675</v>
      </c>
      <c r="E200" s="4" t="s">
        <v>55</v>
      </c>
      <c r="F200" s="13" t="n">
        <v>8</v>
      </c>
      <c r="G200" s="4" t="s">
        <v>56</v>
      </c>
      <c r="H200" s="19" t="n">
        <f aca="false">D200*F200</f>
        <v>1115.334</v>
      </c>
      <c r="I200" s="13" t="s">
        <v>33</v>
      </c>
    </row>
    <row r="201" customFormat="false" ht="15" hidden="false" customHeight="false" outlineLevel="0" collapsed="false">
      <c r="A201" s="13" t="s">
        <v>57</v>
      </c>
      <c r="B201" s="13"/>
      <c r="C201" s="13"/>
      <c r="D201" s="13"/>
      <c r="E201" s="13"/>
      <c r="F201" s="13"/>
      <c r="G201" s="13"/>
      <c r="H201" s="20" t="e">
        <f aca="false">#REF!</f>
        <v>#REF!</v>
      </c>
      <c r="I201" s="13" t="s">
        <v>33</v>
      </c>
    </row>
    <row r="202" customFormat="false" ht="15" hidden="false" customHeight="false" outlineLevel="0" collapsed="false">
      <c r="A202" s="13"/>
      <c r="B202" s="13"/>
      <c r="C202" s="13"/>
      <c r="D202" s="13"/>
      <c r="E202" s="13"/>
      <c r="F202" s="13"/>
      <c r="G202" s="13"/>
      <c r="H202" s="13"/>
      <c r="I202" s="13"/>
    </row>
    <row r="203" customFormat="false" ht="15" hidden="false" customHeight="false" outlineLevel="0" collapsed="false">
      <c r="A203" s="13"/>
      <c r="B203" s="13"/>
      <c r="C203" s="13" t="s">
        <v>58</v>
      </c>
      <c r="D203" s="13"/>
      <c r="E203" s="20"/>
      <c r="F203" s="13"/>
      <c r="G203" s="13"/>
      <c r="H203" s="20" t="e">
        <f aca="false">H200+H201</f>
        <v>#REF!</v>
      </c>
      <c r="I203" s="13" t="s">
        <v>33</v>
      </c>
    </row>
    <row r="204" customFormat="false" ht="15" hidden="false" customHeight="false" outlineLevel="0" collapsed="false">
      <c r="A204" s="13"/>
      <c r="B204" s="13"/>
      <c r="C204" s="13"/>
      <c r="D204" s="13"/>
      <c r="E204" s="13"/>
      <c r="F204" s="13"/>
      <c r="G204" s="13"/>
      <c r="H204" s="13"/>
      <c r="I204" s="13"/>
    </row>
    <row r="205" customFormat="false" ht="15" hidden="false" customHeight="false" outlineLevel="0" collapsed="false">
      <c r="A205" s="13" t="s">
        <v>59</v>
      </c>
      <c r="B205" s="13"/>
      <c r="C205" s="13"/>
      <c r="D205" s="13"/>
      <c r="E205" s="13"/>
      <c r="F205" s="13"/>
      <c r="G205" s="13"/>
      <c r="H205" s="13" t="n">
        <v>1300</v>
      </c>
      <c r="I205" s="13" t="s">
        <v>33</v>
      </c>
    </row>
    <row r="206" customFormat="false" ht="15" hidden="false" customHeight="false" outlineLevel="0" collapsed="false">
      <c r="A206" s="13" t="s">
        <v>60</v>
      </c>
      <c r="B206" s="13"/>
      <c r="C206" s="13"/>
      <c r="D206" s="13"/>
      <c r="E206" s="13"/>
      <c r="F206" s="13"/>
      <c r="G206" s="13"/>
      <c r="H206" s="19" t="n">
        <f aca="false">H193</f>
        <v>334.253333333333</v>
      </c>
      <c r="I206" s="13" t="s">
        <v>33</v>
      </c>
    </row>
    <row r="207" customFormat="false" ht="15" hidden="false" customHeight="false" outlineLevel="0" collapsed="false">
      <c r="A207" s="13"/>
      <c r="B207" s="13"/>
      <c r="C207" s="13"/>
      <c r="D207" s="13"/>
      <c r="E207" s="13"/>
      <c r="F207" s="13"/>
      <c r="G207" s="13"/>
      <c r="H207" s="13"/>
      <c r="I207" s="13"/>
    </row>
    <row r="208" customFormat="false" ht="15" hidden="false" customHeight="false" outlineLevel="0" collapsed="false">
      <c r="A208" s="13"/>
      <c r="B208" s="13"/>
      <c r="C208" s="13" t="s">
        <v>61</v>
      </c>
      <c r="D208" s="13"/>
      <c r="E208" s="20" t="n">
        <f aca="false">H205+H206</f>
        <v>1634.25333333333</v>
      </c>
      <c r="F208" s="13" t="s">
        <v>62</v>
      </c>
      <c r="G208" s="20" t="e">
        <f aca="false">H203</f>
        <v>#REF!</v>
      </c>
      <c r="H208" s="13" t="s">
        <v>33</v>
      </c>
      <c r="I208" s="13"/>
    </row>
    <row r="209" customFormat="false" ht="18.75" hidden="false" customHeight="false" outlineLevel="0" collapsed="false">
      <c r="A209" s="21"/>
      <c r="B209" s="21"/>
      <c r="C209" s="21"/>
      <c r="D209" s="21"/>
      <c r="E209" s="21"/>
      <c r="F209" s="21"/>
      <c r="G209" s="21"/>
      <c r="H209" s="21"/>
      <c r="I209" s="21"/>
    </row>
    <row r="210" customFormat="false" ht="18.75" hidden="false" customHeight="false" outlineLevel="0" collapsed="false">
      <c r="A210" s="21"/>
      <c r="B210" s="21"/>
      <c r="C210" s="21"/>
      <c r="D210" s="21"/>
      <c r="E210" s="21"/>
      <c r="F210" s="21"/>
      <c r="G210" s="21"/>
      <c r="H210" s="21"/>
      <c r="I210" s="21"/>
    </row>
    <row r="211" customFormat="false" ht="18.75" hidden="false" customHeight="false" outlineLevel="0" collapsed="false">
      <c r="A211" s="21"/>
      <c r="B211" s="21"/>
      <c r="C211" s="21"/>
      <c r="D211" s="21"/>
      <c r="E211" s="21"/>
      <c r="F211" s="21"/>
      <c r="G211" s="21"/>
      <c r="H211" s="21"/>
      <c r="I211" s="21"/>
    </row>
    <row r="212" customFormat="false" ht="18.75" hidden="false" customHeight="false" outlineLevel="0" collapsed="false">
      <c r="A212" s="21"/>
      <c r="B212" s="21"/>
      <c r="C212" s="21"/>
      <c r="D212" s="21"/>
      <c r="E212" s="21"/>
      <c r="F212" s="21"/>
      <c r="G212" s="21"/>
      <c r="H212" s="21"/>
      <c r="I212" s="21"/>
    </row>
    <row r="213" customFormat="false" ht="18.75" hidden="false" customHeight="false" outlineLevel="0" collapsed="false">
      <c r="A213" s="21"/>
      <c r="B213" s="21"/>
      <c r="C213" s="21"/>
      <c r="D213" s="21"/>
      <c r="E213" s="21"/>
      <c r="F213" s="21"/>
      <c r="G213" s="21"/>
      <c r="H213" s="21"/>
      <c r="I213" s="21"/>
    </row>
    <row r="214" customFormat="false" ht="18.75" hidden="false" customHeight="false" outlineLevel="0" collapsed="false">
      <c r="A214" s="21"/>
      <c r="B214" s="21"/>
      <c r="C214" s="21"/>
      <c r="D214" s="21"/>
      <c r="E214" s="21"/>
      <c r="F214" s="21"/>
      <c r="G214" s="21"/>
      <c r="H214" s="21"/>
      <c r="I214" s="21"/>
    </row>
    <row r="215" customFormat="false" ht="18.75" hidden="false" customHeight="false" outlineLevel="0" collapsed="false">
      <c r="A215" s="21"/>
      <c r="B215" s="21"/>
      <c r="C215" s="21"/>
      <c r="D215" s="21"/>
      <c r="E215" s="21"/>
      <c r="F215" s="21"/>
      <c r="G215" s="21"/>
      <c r="H215" s="21"/>
      <c r="I215" s="21"/>
    </row>
    <row r="216" customFormat="false" ht="18.75" hidden="false" customHeight="false" outlineLevel="0" collapsed="false">
      <c r="A216" s="21"/>
      <c r="B216" s="21"/>
      <c r="C216" s="21"/>
      <c r="D216" s="21"/>
      <c r="E216" s="21"/>
      <c r="F216" s="21"/>
      <c r="G216" s="21"/>
      <c r="H216" s="21"/>
      <c r="I216" s="21"/>
    </row>
    <row r="217" customFormat="false" ht="18.75" hidden="false" customHeight="false" outlineLevel="0" collapsed="false">
      <c r="A217" s="21"/>
      <c r="B217" s="21"/>
      <c r="C217" s="21"/>
      <c r="D217" s="21"/>
      <c r="E217" s="21"/>
      <c r="F217" s="21"/>
      <c r="G217" s="21"/>
      <c r="H217" s="21"/>
      <c r="I217" s="21"/>
    </row>
    <row r="218" customFormat="false" ht="18.75" hidden="false" customHeight="false" outlineLevel="0" collapsed="false">
      <c r="A218" s="21"/>
      <c r="B218" s="21"/>
      <c r="C218" s="21"/>
      <c r="D218" s="21"/>
      <c r="E218" s="21"/>
      <c r="F218" s="21"/>
      <c r="G218" s="21"/>
      <c r="H218" s="21"/>
      <c r="I218" s="21"/>
    </row>
    <row r="219" customFormat="false" ht="18.75" hidden="false" customHeight="false" outlineLevel="0" collapsed="false">
      <c r="A219" s="21"/>
      <c r="B219" s="21"/>
      <c r="C219" s="21"/>
      <c r="D219" s="21"/>
      <c r="E219" s="21"/>
      <c r="F219" s="21"/>
      <c r="G219" s="21"/>
      <c r="H219" s="21"/>
      <c r="I219" s="21"/>
    </row>
    <row r="220" customFormat="false" ht="18.75" hidden="false" customHeight="false" outlineLevel="0" collapsed="false">
      <c r="A220" s="21"/>
      <c r="B220" s="21"/>
      <c r="C220" s="21"/>
      <c r="D220" s="21"/>
      <c r="E220" s="21"/>
      <c r="F220" s="21"/>
      <c r="G220" s="21"/>
      <c r="H220" s="21"/>
      <c r="I220" s="21"/>
    </row>
    <row r="221" customFormat="false" ht="18.75" hidden="false" customHeight="false" outlineLevel="0" collapsed="false">
      <c r="A221" s="21"/>
      <c r="B221" s="21"/>
      <c r="C221" s="21"/>
      <c r="D221" s="21"/>
      <c r="E221" s="21"/>
      <c r="F221" s="21"/>
      <c r="G221" s="21"/>
      <c r="H221" s="21"/>
      <c r="I221" s="21"/>
    </row>
    <row r="222" customFormat="false" ht="18.75" hidden="false" customHeight="false" outlineLevel="0" collapsed="false">
      <c r="A222" s="21"/>
      <c r="B222" s="21"/>
      <c r="C222" s="21"/>
      <c r="D222" s="21"/>
      <c r="E222" s="21"/>
      <c r="F222" s="21"/>
      <c r="G222" s="21"/>
      <c r="H222" s="21"/>
      <c r="I222" s="21"/>
    </row>
    <row r="223" customFormat="false" ht="18.75" hidden="false" customHeight="false" outlineLevel="0" collapsed="false">
      <c r="A223" s="21"/>
      <c r="B223" s="21"/>
      <c r="C223" s="21"/>
      <c r="D223" s="21"/>
      <c r="E223" s="21"/>
      <c r="F223" s="21"/>
      <c r="G223" s="21"/>
      <c r="H223" s="21"/>
      <c r="I223" s="21"/>
    </row>
    <row r="224" customFormat="false" ht="18.75" hidden="false" customHeight="false" outlineLevel="0" collapsed="false">
      <c r="A224" s="21"/>
      <c r="B224" s="21"/>
      <c r="C224" s="21"/>
      <c r="D224" s="21"/>
      <c r="E224" s="21"/>
      <c r="F224" s="21"/>
      <c r="G224" s="21"/>
      <c r="H224" s="21"/>
      <c r="I224" s="21"/>
    </row>
    <row r="225" customFormat="false" ht="18.75" hidden="false" customHeight="false" outlineLevel="0" collapsed="false">
      <c r="A225" s="21"/>
      <c r="B225" s="21"/>
      <c r="C225" s="21"/>
      <c r="D225" s="21"/>
      <c r="E225" s="21"/>
      <c r="F225" s="21"/>
      <c r="G225" s="21"/>
      <c r="H225" s="21"/>
      <c r="I225" s="21"/>
    </row>
    <row r="226" customFormat="false" ht="18.75" hidden="false" customHeight="false" outlineLevel="0" collapsed="false">
      <c r="A226" s="21"/>
      <c r="B226" s="21"/>
      <c r="C226" s="21"/>
      <c r="D226" s="21"/>
      <c r="E226" s="21"/>
      <c r="F226" s="21"/>
      <c r="G226" s="21"/>
      <c r="H226" s="21"/>
      <c r="I226" s="21"/>
    </row>
    <row r="227" customFormat="false" ht="18.75" hidden="false" customHeight="false" outlineLevel="0" collapsed="false">
      <c r="A227" s="21"/>
      <c r="B227" s="21"/>
      <c r="C227" s="21"/>
      <c r="D227" s="21"/>
      <c r="E227" s="21"/>
      <c r="F227" s="21"/>
      <c r="G227" s="21"/>
      <c r="H227" s="21"/>
      <c r="I227" s="21"/>
    </row>
    <row r="228" customFormat="false" ht="18.75" hidden="false" customHeight="false" outlineLevel="0" collapsed="false">
      <c r="A228" s="21"/>
      <c r="B228" s="21"/>
      <c r="C228" s="21"/>
      <c r="D228" s="21"/>
      <c r="E228" s="21"/>
      <c r="F228" s="21"/>
      <c r="G228" s="21"/>
      <c r="H228" s="21"/>
      <c r="I228" s="21"/>
    </row>
    <row r="229" customFormat="false" ht="18.75" hidden="false" customHeight="false" outlineLevel="0" collapsed="false">
      <c r="A229" s="21"/>
      <c r="B229" s="21"/>
      <c r="C229" s="21"/>
      <c r="D229" s="21"/>
      <c r="E229" s="21"/>
      <c r="F229" s="21"/>
      <c r="G229" s="21"/>
      <c r="H229" s="21"/>
      <c r="I229" s="21"/>
    </row>
    <row r="230" customFormat="false" ht="18.75" hidden="false" customHeight="false" outlineLevel="0" collapsed="false">
      <c r="A230" s="21"/>
      <c r="B230" s="21"/>
      <c r="C230" s="21"/>
      <c r="D230" s="21"/>
      <c r="E230" s="21"/>
      <c r="F230" s="21"/>
      <c r="G230" s="21"/>
      <c r="H230" s="21"/>
      <c r="I230" s="21"/>
    </row>
    <row r="231" customFormat="false" ht="18.75" hidden="false" customHeight="false" outlineLevel="0" collapsed="false">
      <c r="A231" s="21"/>
      <c r="B231" s="21"/>
      <c r="C231" s="21"/>
      <c r="D231" s="21"/>
      <c r="E231" s="21"/>
      <c r="F231" s="21"/>
      <c r="G231" s="21"/>
      <c r="H231" s="21"/>
      <c r="I231" s="21"/>
    </row>
    <row r="232" customFormat="false" ht="18.75" hidden="false" customHeight="false" outlineLevel="0" collapsed="false">
      <c r="A232" s="21"/>
      <c r="B232" s="21"/>
      <c r="C232" s="21"/>
      <c r="D232" s="21"/>
      <c r="E232" s="21"/>
      <c r="F232" s="21"/>
      <c r="G232" s="21"/>
      <c r="H232" s="21"/>
      <c r="I232" s="21"/>
    </row>
    <row r="233" customFormat="false" ht="18.75" hidden="false" customHeight="false" outlineLevel="0" collapsed="false">
      <c r="A233" s="21"/>
      <c r="B233" s="21"/>
      <c r="C233" s="21"/>
      <c r="D233" s="21"/>
      <c r="E233" s="21"/>
      <c r="F233" s="21"/>
      <c r="G233" s="21"/>
      <c r="H233" s="21"/>
      <c r="I233" s="21"/>
    </row>
    <row r="234" customFormat="false" ht="18.75" hidden="false" customHeight="false" outlineLevel="0" collapsed="false">
      <c r="A234" s="21"/>
      <c r="B234" s="21"/>
      <c r="C234" s="21"/>
      <c r="D234" s="21"/>
      <c r="E234" s="21"/>
      <c r="F234" s="21"/>
      <c r="G234" s="21"/>
      <c r="H234" s="21"/>
      <c r="I234" s="21"/>
    </row>
    <row r="235" customFormat="false" ht="18.75" hidden="false" customHeight="false" outlineLevel="0" collapsed="false">
      <c r="A235" s="21"/>
      <c r="B235" s="21"/>
      <c r="C235" s="21"/>
      <c r="D235" s="21"/>
      <c r="E235" s="21"/>
      <c r="F235" s="21"/>
      <c r="G235" s="21"/>
      <c r="H235" s="21"/>
      <c r="I235" s="21"/>
    </row>
    <row r="236" customFormat="false" ht="18.75" hidden="false" customHeight="false" outlineLevel="0" collapsed="false">
      <c r="A236" s="21"/>
      <c r="B236" s="21"/>
      <c r="C236" s="21"/>
      <c r="D236" s="21"/>
      <c r="E236" s="21"/>
      <c r="F236" s="21"/>
      <c r="G236" s="21"/>
      <c r="H236" s="21"/>
      <c r="I236" s="21"/>
    </row>
    <row r="237" customFormat="false" ht="18.75" hidden="false" customHeight="false" outlineLevel="0" collapsed="false">
      <c r="A237" s="21"/>
      <c r="B237" s="21"/>
      <c r="C237" s="21"/>
      <c r="D237" s="21"/>
      <c r="E237" s="21"/>
      <c r="F237" s="21"/>
      <c r="G237" s="21"/>
      <c r="H237" s="21"/>
      <c r="I237" s="21"/>
    </row>
    <row r="238" customFormat="false" ht="18.75" hidden="false" customHeight="false" outlineLevel="0" collapsed="false">
      <c r="A238" s="21"/>
      <c r="B238" s="21"/>
      <c r="C238" s="21"/>
      <c r="D238" s="21"/>
      <c r="E238" s="21"/>
      <c r="F238" s="21"/>
      <c r="G238" s="21"/>
      <c r="H238" s="21"/>
      <c r="I238" s="21"/>
    </row>
    <row r="239" customFormat="false" ht="18.75" hidden="false" customHeight="false" outlineLevel="0" collapsed="false">
      <c r="A239" s="21"/>
      <c r="B239" s="21"/>
      <c r="C239" s="21"/>
      <c r="D239" s="21"/>
      <c r="E239" s="21"/>
      <c r="F239" s="21"/>
      <c r="G239" s="21"/>
      <c r="H239" s="21"/>
      <c r="I239" s="21"/>
    </row>
    <row r="240" customFormat="false" ht="18.75" hidden="false" customHeight="false" outlineLevel="0" collapsed="false">
      <c r="A240" s="21"/>
      <c r="B240" s="21"/>
      <c r="C240" s="21"/>
      <c r="D240" s="21"/>
      <c r="E240" s="21"/>
      <c r="F240" s="21"/>
      <c r="G240" s="21"/>
      <c r="H240" s="21"/>
      <c r="I240" s="21"/>
    </row>
    <row r="241" customFormat="false" ht="18.75" hidden="false" customHeight="false" outlineLevel="0" collapsed="false">
      <c r="A241" s="21"/>
      <c r="B241" s="21"/>
      <c r="C241" s="21"/>
      <c r="D241" s="21"/>
      <c r="E241" s="21"/>
      <c r="F241" s="21"/>
      <c r="G241" s="21"/>
      <c r="H241" s="21"/>
      <c r="I241" s="21"/>
    </row>
    <row r="242" customFormat="false" ht="18.75" hidden="false" customHeight="false" outlineLevel="0" collapsed="false">
      <c r="A242" s="21"/>
      <c r="B242" s="21"/>
      <c r="C242" s="21"/>
      <c r="D242" s="21"/>
      <c r="E242" s="21"/>
      <c r="F242" s="21"/>
      <c r="G242" s="21"/>
      <c r="H242" s="21"/>
      <c r="I242" s="21"/>
    </row>
    <row r="243" customFormat="false" ht="18.75" hidden="false" customHeight="false" outlineLevel="0" collapsed="false">
      <c r="A243" s="21"/>
      <c r="B243" s="21"/>
      <c r="C243" s="21"/>
      <c r="D243" s="21"/>
      <c r="E243" s="21"/>
      <c r="F243" s="21"/>
      <c r="G243" s="21"/>
      <c r="H243" s="21"/>
      <c r="I243" s="21"/>
    </row>
    <row r="244" customFormat="false" ht="18.75" hidden="false" customHeight="false" outlineLevel="0" collapsed="false">
      <c r="A244" s="21"/>
      <c r="B244" s="21"/>
      <c r="C244" s="21"/>
      <c r="D244" s="21"/>
      <c r="E244" s="21"/>
      <c r="F244" s="21"/>
      <c r="G244" s="21"/>
      <c r="H244" s="21"/>
      <c r="I244" s="21"/>
    </row>
    <row r="245" customFormat="false" ht="18.75" hidden="false" customHeight="false" outlineLevel="0" collapsed="false">
      <c r="A245" s="21"/>
      <c r="B245" s="21"/>
      <c r="C245" s="21"/>
      <c r="D245" s="21"/>
      <c r="E245" s="21"/>
      <c r="F245" s="21"/>
      <c r="G245" s="21"/>
      <c r="H245" s="21"/>
      <c r="I245" s="21"/>
    </row>
    <row r="246" customFormat="false" ht="18.75" hidden="false" customHeight="false" outlineLevel="0" collapsed="false">
      <c r="A246" s="21"/>
      <c r="B246" s="21"/>
      <c r="C246" s="21"/>
      <c r="D246" s="21"/>
      <c r="E246" s="21"/>
      <c r="F246" s="21"/>
      <c r="G246" s="21"/>
      <c r="H246" s="21"/>
      <c r="I246" s="21"/>
    </row>
    <row r="247" customFormat="false" ht="18.75" hidden="false" customHeight="false" outlineLevel="0" collapsed="false">
      <c r="A247" s="21"/>
      <c r="B247" s="21"/>
      <c r="C247" s="21"/>
      <c r="D247" s="21"/>
      <c r="E247" s="21"/>
      <c r="F247" s="21"/>
      <c r="G247" s="21"/>
      <c r="H247" s="21"/>
      <c r="I247" s="21"/>
    </row>
    <row r="248" customFormat="false" ht="18.75" hidden="false" customHeight="false" outlineLevel="0" collapsed="false">
      <c r="A248" s="21"/>
      <c r="B248" s="21"/>
      <c r="C248" s="21"/>
      <c r="D248" s="21"/>
      <c r="E248" s="21"/>
      <c r="F248" s="21"/>
      <c r="G248" s="21"/>
      <c r="H248" s="21"/>
      <c r="I248" s="21"/>
    </row>
    <row r="249" customFormat="false" ht="18.75" hidden="false" customHeight="false" outlineLevel="0" collapsed="false">
      <c r="A249" s="21"/>
      <c r="B249" s="21"/>
      <c r="C249" s="21"/>
      <c r="D249" s="21"/>
      <c r="E249" s="21"/>
      <c r="F249" s="21"/>
      <c r="G249" s="21"/>
      <c r="H249" s="21"/>
      <c r="I249" s="21"/>
    </row>
  </sheetData>
  <mergeCells count="15">
    <mergeCell ref="A32:H32"/>
    <mergeCell ref="A43:H43"/>
    <mergeCell ref="A54:H54"/>
    <mergeCell ref="A65:H65"/>
    <mergeCell ref="A76:H76"/>
    <mergeCell ref="A87:H87"/>
    <mergeCell ref="A98:H98"/>
    <mergeCell ref="A109:H109"/>
    <mergeCell ref="A120:H120"/>
    <mergeCell ref="A131:H131"/>
    <mergeCell ref="A142:H142"/>
    <mergeCell ref="A153:H153"/>
    <mergeCell ref="A163:H163"/>
    <mergeCell ref="A172:H172"/>
    <mergeCell ref="A196:I19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5" scale="100" fitToWidth="0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LibreOffice/25.8.1.1$Windows_X86_64 LibreOffice_project/54047653041915e595ad4e45cccea684809c77b5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/>
  <dc:description/>
  <dc:language>en-US</dc:language>
  <cp:lastModifiedBy/>
  <dcterms:modified xsi:type="dcterms:W3CDTF">2025-09-19T13:55:15Z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