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E33" i="7"/>
  <c r="E37" s="1"/>
  <c r="E50" s="1"/>
  <c r="E37" i="6"/>
  <c r="E50" s="1"/>
  <c r="E33"/>
  <c r="E33" i="5"/>
  <c r="E37" s="1"/>
  <c r="E50" s="1"/>
  <c r="E37" i="4"/>
  <c r="E50" s="1"/>
  <c r="E33"/>
  <c r="E37" i="3"/>
  <c r="E50" s="1"/>
  <c r="E33"/>
  <c r="E37" i="8"/>
  <c r="E50" s="1"/>
  <c r="E33" i="1"/>
  <c r="E37" s="1"/>
  <c r="E50" s="1"/>
  <c r="E37" i="2"/>
  <c r="E50" s="1"/>
  <c r="E33"/>
  <c r="E33" i="8"/>
  <c r="D12"/>
  <c r="E25" s="1"/>
  <c r="D10"/>
  <c r="D11" s="1"/>
  <c r="E21" s="1"/>
  <c r="E22" s="1"/>
  <c r="E29" s="1"/>
  <c r="E8"/>
  <c r="E7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E24" i="8" l="1"/>
  <c r="E31" s="1"/>
  <c r="E26"/>
  <c r="E26" i="7"/>
  <c r="E24"/>
  <c r="E31" s="1"/>
  <c r="E26" i="6"/>
  <c r="E24"/>
  <c r="E31" s="1"/>
  <c r="E24" i="5"/>
  <c r="E26"/>
  <c r="E24" i="4"/>
  <c r="E26"/>
  <c r="E24" i="1"/>
  <c r="E26"/>
  <c r="E26" i="3"/>
  <c r="E24"/>
  <c r="E25" i="2"/>
  <c r="E24"/>
  <c r="E31" s="1"/>
  <c r="E31" i="5" l="1"/>
  <c r="E31" i="4"/>
  <c r="E31" i="3"/>
  <c r="E31" i="1"/>
</calcChain>
</file>

<file path=xl/sharedStrings.xml><?xml version="1.0" encoding="utf-8"?>
<sst xmlns="http://schemas.openxmlformats.org/spreadsheetml/2006/main" count="247" uniqueCount="40">
  <si>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</si>
  <si>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</si>
  <si>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</si>
  <si>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</si>
  <si>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</si>
  <si>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</si>
  <si>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</si>
  <si>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</si>
  <si>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</si>
  <si>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</si>
  <si>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</si>
  <si>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</si>
  <si>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</si>
  <si>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</si>
  <si>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</si>
  <si>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</si>
  <si>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</si>
  <si>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</si>
  <si>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</si>
  <si>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</si>
  <si>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</si>
  <si>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</si>
  <si>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>SAMPLE -  E1300 Page 54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</si>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</sst>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36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37</v>
      </c>
      <c r="E21" s="6">
        <f>E18 /144 *(D11^2) / (E16 *( E17^4))</f>
        <v>0.69809142544615399</v>
      </c>
    </row>
    <row r="22" spans="1:7">
      <c r="A22" t="s">
        <v>39</v>
      </c>
      <c r="E22" s="6">
        <f>LN(E21)</f>
        <v>-0.3594052027826124</v>
      </c>
    </row>
    <row r="24" spans="1:7">
      <c r="A24" t="s">
        <v>33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34</v>
      </c>
      <c r="E25">
        <f>SUM(-2.29 +5.83 * D12 - 2.17 * D12^2 + 0.2067 * D12^3)</f>
        <v>2.0646315863355609</v>
      </c>
    </row>
    <row r="26" spans="1:7">
      <c r="A26" t="s">
        <v>35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38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0.25006802984045934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32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1.1529475775999998</v>
      </c>
    </row>
    <row r="22" spans="1:5">
      <c r="A22" t="s">
        <v>39</v>
      </c>
      <c r="E22" s="6">
        <f>LN(E21)</f>
        <v>0.14232177416484298</v>
      </c>
    </row>
    <row r="24" spans="1:5">
      <c r="A24" t="s">
        <v>33</v>
      </c>
      <c r="E24">
        <f>SUM(0.553 - (3.83  * D12)+ (1.11 * D12^2) - 0.0969 * D12^3)</f>
        <v>-2.2726115475173261</v>
      </c>
    </row>
    <row r="25" spans="1:5">
      <c r="A25" t="s">
        <v>34</v>
      </c>
      <c r="E25">
        <f>SUM(-2.29 +5.83 * D12 - 2.17 * D12^2 + 0.2067 * D12^3)</f>
        <v>1.5863578028185392</v>
      </c>
    </row>
    <row r="26" spans="1:5">
      <c r="A26" t="s">
        <v>35</v>
      </c>
      <c r="E26">
        <f>SUM(1.485 - 1.908 * D12 +0.815*D12^2 -0.0822*D12^3)</f>
        <v>0.30740279494523232</v>
      </c>
    </row>
    <row r="29" spans="1:5">
      <c r="A29" t="s">
        <v>38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5.5509382991010582E-2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32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0.84293536513846168</v>
      </c>
    </row>
    <row r="22" spans="1:5">
      <c r="A22" t="s">
        <v>39</v>
      </c>
      <c r="E22" s="6">
        <f>LN(E21)</f>
        <v>-0.17086499635337893</v>
      </c>
    </row>
    <row r="24" spans="1:5">
      <c r="A24" t="s">
        <v>33</v>
      </c>
      <c r="E24">
        <f>SUM(0.553 - (3.83  * D12)+ (1.11 * D12^2) - 0.0969 * D12^3)</f>
        <v>-2.5717737039571094</v>
      </c>
    </row>
    <row r="25" spans="1:5">
      <c r="A25" t="s">
        <v>34</v>
      </c>
      <c r="E25">
        <f>SUM(-2.29 +5.83 * D12 - 2.17 * D12^2 + 0.2067 * D12^3)</f>
        <v>1.8994364820479706</v>
      </c>
    </row>
    <row r="26" spans="1:5">
      <c r="A26" t="s">
        <v>35</v>
      </c>
      <c r="E26">
        <f>SUM(1.485 - 1.908 * D12 +0.815*D12^2 -0.0822*D12^3)</f>
        <v>0.23499806807399554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0.14204052169168255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1.3024448781926401</v>
      </c>
    </row>
    <row r="22" spans="1:5">
      <c r="A22" t="s">
        <v>39</v>
      </c>
      <c r="E22" s="6">
        <f>LN(E21)</f>
        <v>0.26424317374421763</v>
      </c>
    </row>
    <row r="24" spans="1:5">
      <c r="A24" t="s">
        <v>33</v>
      </c>
      <c r="E24">
        <f>SUM(0.553 - (3.83  * D12)+ (1.11 * D12^2) - 0.0969 * D12^3)</f>
        <v>-2.3889208434667992</v>
      </c>
    </row>
    <row r="25" spans="1:5">
      <c r="A25" t="s">
        <v>34</v>
      </c>
      <c r="E25">
        <f>SUM(-2.29 +5.83 * D12 - 2.17 * D12^2 + 0.2067 * D12^3)</f>
        <v>1.7125870219188291</v>
      </c>
    </row>
    <row r="26" spans="1:5">
      <c r="A26" t="s">
        <v>35</v>
      </c>
      <c r="E26">
        <f>SUM(1.485 - 1.908 * D12 +0.815*D12^2 -0.0822*D12^3)</f>
        <v>0.27684705981386187</v>
      </c>
    </row>
    <row r="29" spans="1:5">
      <c r="A29" t="s">
        <v>38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28086.170794731283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6.5626503438461548E-2</v>
      </c>
    </row>
    <row r="22" spans="1:5">
      <c r="A22" t="s">
        <v>39</v>
      </c>
      <c r="E22" s="6">
        <f>LN(E21)</f>
        <v>-2.723775648794307</v>
      </c>
    </row>
    <row r="24" spans="1:5">
      <c r="A24" t="s">
        <v>33</v>
      </c>
      <c r="E24">
        <f>SUM(0.553 - (3.83  * D12)+ (1.11 * D12^2) - 0.0969 * D12^3)</f>
        <v>-2.3046291155586558</v>
      </c>
    </row>
    <row r="25" spans="1:5">
      <c r="A25" t="s">
        <v>34</v>
      </c>
      <c r="E25">
        <f>SUM(-2.29 +5.83 * D12 - 2.17 * D12^2 + 0.2067 * D12^3)</f>
        <v>1.6216176665485915</v>
      </c>
    </row>
    <row r="26" spans="1:5">
      <c r="A26" t="s">
        <v>35</v>
      </c>
      <c r="E26">
        <f>SUM(1.485 - 1.908 * D12 +0.815*D12^2 -0.0822*D12^3)</f>
        <v>0.29871818525101518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300.9936172153046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3.6079403447311753E-2</v>
      </c>
    </row>
    <row r="22" spans="1:5">
      <c r="A22" t="s">
        <v>39</v>
      </c>
      <c r="E22" s="6">
        <f>LN(E21)</f>
        <v>-3.3220331180898222</v>
      </c>
    </row>
    <row r="24" spans="1:5">
      <c r="A24" t="s">
        <v>33</v>
      </c>
      <c r="E24">
        <f>SUM(0.553 - (3.83  * D12)+ (1.11 * D12^2) - 0.0969 * D12^3)</f>
        <v>-2.9030379826188479</v>
      </c>
    </row>
    <row r="25" spans="1:5">
      <c r="A25" t="s">
        <v>34</v>
      </c>
      <c r="E25">
        <f>SUM(-2.29 +5.83 * D12 - 2.17 * D12^2 + 0.2067 * D12^3)</f>
        <v>2.1887882075283907</v>
      </c>
    </row>
    <row r="26" spans="1:5">
      <c r="A26" t="s">
        <v>35</v>
      </c>
      <c r="E26">
        <f>SUM(1.485 - 1.908 * D12 +0.815*D12^2 -0.0822*D12^3)</f>
        <v>0.18532973036729897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1321272952.9505315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0.14735145572164904</v>
      </c>
    </row>
    <row r="22" spans="1:5">
      <c r="A22" t="s">
        <v>39</v>
      </c>
      <c r="E22" s="6">
        <f>LN(E21)</f>
        <v>-1.9149346905011255</v>
      </c>
    </row>
    <row r="24" spans="1:5">
      <c r="A24" t="s">
        <v>33</v>
      </c>
      <c r="E24">
        <f>SUM(0.553 - (3.83  * D12)+ (1.11 * D12^2) - 0.0969 * D12^3)</f>
        <v>-3.0564959633468058</v>
      </c>
    </row>
    <row r="25" spans="1:5">
      <c r="A25" t="s">
        <v>34</v>
      </c>
      <c r="E25">
        <f>SUM(-2.29 +5.83 * D12 - 2.17 * D12^2 + 0.2067 * D12^3)</f>
        <v>2.2909997151569277</v>
      </c>
    </row>
    <row r="26" spans="1:5">
      <c r="A26" t="s">
        <v>35</v>
      </c>
      <c r="E26">
        <f>SUM(1.485 - 1.908 * D12 +0.815*D12^2 -0.0822*D12^3)</f>
        <v>0.17919547365385435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19395782.129298512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1" workbookViewId="0">
      <selection activeCell="E31" sqref="E31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22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5</v>
      </c>
      <c r="E7" s="10">
        <f>D7 * 12</f>
        <v>60</v>
      </c>
    </row>
    <row r="8" spans="1:5">
      <c r="A8" t="s">
        <v>9</v>
      </c>
      <c r="D8" s="7">
        <v>4.1666600000000003</v>
      </c>
      <c r="E8" s="10">
        <f>SUM(D8 * 12)</f>
        <v>49.999920000000003</v>
      </c>
    </row>
    <row r="10" spans="1:5">
      <c r="A10" t="s">
        <v>1</v>
      </c>
      <c r="D10" s="6">
        <f>D7 * D8</f>
        <v>20.833300000000001</v>
      </c>
      <c r="E10" t="s">
        <v>2</v>
      </c>
    </row>
    <row r="11" spans="1:5">
      <c r="A11" t="s">
        <v>0</v>
      </c>
      <c r="D11" s="6">
        <f>D10 * 144</f>
        <v>2999.9952000000003</v>
      </c>
      <c r="E11" t="s">
        <v>3</v>
      </c>
    </row>
    <row r="12" spans="1:5">
      <c r="A12" t="s">
        <v>4</v>
      </c>
      <c r="D12" s="8">
        <f>D7 /D8</f>
        <v>1.200001920003072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0.22</v>
      </c>
    </row>
    <row r="18" spans="1:5" ht="15.75">
      <c r="A18" s="4" t="s">
        <v>7</v>
      </c>
      <c r="E18" s="1">
        <v>38</v>
      </c>
    </row>
    <row r="21" spans="1:5">
      <c r="A21" t="s">
        <v>37</v>
      </c>
      <c r="E21" s="6">
        <f>E18 /144 *(D11^2) / (E16 *( E17^4))</f>
        <v>97.485082066943221</v>
      </c>
    </row>
    <row r="22" spans="1:5">
      <c r="A22" t="s">
        <v>39</v>
      </c>
      <c r="E22" s="6">
        <f>LN(E21)</f>
        <v>4.5796993618558197</v>
      </c>
    </row>
    <row r="24" spans="1:5">
      <c r="A24" t="s">
        <v>33</v>
      </c>
      <c r="E24">
        <f>SUM(0.553 - (3.83  * D12)+ (1.11 * D12^2) - 0.0969 * D12^3)</f>
        <v>-2.6120462424494222</v>
      </c>
    </row>
    <row r="25" spans="1:5">
      <c r="A25" t="s">
        <v>34</v>
      </c>
      <c r="E25">
        <f>SUM(-2.29 +5.83 * D12 - 2.17 * D12^2 + 0.2067 * D12^3)</f>
        <v>1.9383805086918779</v>
      </c>
    </row>
    <row r="26" spans="1:5">
      <c r="A26" t="s">
        <v>35</v>
      </c>
      <c r="E26">
        <f>SUM(1.485 - 1.908 * D12 +0.815*D12^2 -0.0822*D12^3)</f>
        <v>0.22695781036129023</v>
      </c>
    </row>
    <row r="29" spans="1:5">
      <c r="A29" t="s">
        <v>38</v>
      </c>
      <c r="E29">
        <f>LN(E22)</f>
        <v>1.5216333544553984</v>
      </c>
    </row>
    <row r="31" spans="1:5">
      <c r="A31" t="s">
        <v>11</v>
      </c>
      <c r="D31" t="s">
        <v>10</v>
      </c>
      <c r="E31" s="9">
        <f>SUM(E17 * EXP(E24 + E25 *E29 +E26 * E29^2))</f>
        <v>0.52143081792244794</v>
      </c>
    </row>
    <row r="33" spans="1:5">
      <c r="A33" t="s">
        <v>23</v>
      </c>
      <c r="E33">
        <f>SUM(E16 * E17^2)</f>
        <v>503360</v>
      </c>
    </row>
    <row r="37" spans="1:5">
      <c r="A37" t="s">
        <v>24</v>
      </c>
      <c r="E37">
        <f>((1.365*10^-29)*(D11^-6)*(E33^7)*EXP(E45))</f>
        <v>1.6596179144690915E-2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2363.4595595590536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2014-08-20T00:16:37Z</dcterms:modified>
</cp:coreProperties>
</file>