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8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Chart1" sheetId="9" r:id="rId8"/>
    <sheet name="Sheet8" sheetId="8" r:id="rId9"/>
  </sheets>
  <calcPr calcId="125725"/>
</workbook>
</file>

<file path=xl/calcChain.xml><?xml version="1.0" encoding="utf-8"?>
<calcChain xmlns="http://schemas.openxmlformats.org/spreadsheetml/2006/main">
  <c r="D8" i="8"/>
  <c r="D7"/>
  <c r="E35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2" i="8" l="1"/>
  <c r="E25" s="1"/>
  <c r="D10"/>
  <c r="D11" s="1"/>
  <c r="E21" s="1"/>
  <c r="E22" s="1"/>
  <c r="E29" s="1"/>
  <c r="E37" i="2"/>
  <c r="E50" s="1"/>
  <c r="E37" i="8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4" i="8"/>
  <c r="E26"/>
  <c r="E26" i="7"/>
  <c r="E24"/>
  <c r="E26" i="6"/>
  <c r="E24"/>
  <c r="E31" s="1"/>
  <c r="E24" i="5"/>
  <c r="E26"/>
  <c r="E24" i="4"/>
  <c r="E26"/>
  <c r="E24" i="1"/>
  <c r="E26"/>
  <c r="E26" i="3"/>
  <c r="E24"/>
  <c r="E25" i="2"/>
  <c r="E24"/>
  <c r="E31" s="1"/>
  <c r="E31" i="8" l="1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<sst xmlns="http://schemas.openxmlformats.org/spreadsheetml/2006/main" count="248" uniqueCount="41">
  <si>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</si>
  <si>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</si>
  <si>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</si>
  <si>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</si>
  <si>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</si>
  <si>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</si>
  <si>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</si>
  <si>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</si>
  <si>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</si>
  <si>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</si>
  <si>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</si>
  <si>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</si>
  <si>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</si>
  <si>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</si>
  <si>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</si>
  <si>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</si>
  <si>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</si>
  <si>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</si>
  <si>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</si>
  <si>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</si>
  <si>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</si>
  <si>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</si>
  <si>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</si>
  <si>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</si>
  <si>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</si>
  <si>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</si>
  <si>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</si>
  <si>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</si>
  <si>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</si>
  <si>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</si>
  <si>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</si>
  <si>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</si>
  <si>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</si>
  <si>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</si>
  <si>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</si>
  <si>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</si>
  <si>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</si>
  <si>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</si>
  <si>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</si>
  <si>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</si>
  <si>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D Bottom (Outer)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</si>
</sst>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multiLvlStrRef>
              <c:f>Sheet8!$D$10:$E$11</c:f>
              <c:multiLvlStrCache>
                <c:ptCount val="2"/>
                <c:lvl>
                  <c:pt idx="0">
                    <c:v>983.500</c:v>
                  </c:pt>
                  <c:pt idx="1">
                    <c:v>SQIN</c:v>
                  </c:pt>
                </c:lvl>
                <c:lvl>
                  <c:pt idx="0">
                    <c:v>6.830</c:v>
                  </c:pt>
                  <c:pt idx="1">
                    <c:v>SQFT</c:v>
                  </c:pt>
                </c:lvl>
              </c:multiLvlStrCache>
            </c:multiLvlStrRef>
          </c:cat>
          <c:val>
            <c:numRef>
              <c:f>Sheet8!$D$12:$E$12</c:f>
              <c:numCache>
                <c:formatCode>General</c:formatCode>
                <c:ptCount val="2"/>
                <c:pt idx="0" formatCode="0.0000">
                  <c:v>1.2544642857142856</c:v>
                </c:pt>
              </c:numCache>
            </c:numRef>
          </c:val>
        </c:ser>
        <c:axId val="59903360"/>
        <c:axId val="59921536"/>
      </c:barChart>
      <c:catAx>
        <c:axId val="59903360"/>
        <c:scaling>
          <c:orientation val="minMax"/>
        </c:scaling>
        <c:axPos val="b"/>
        <c:tickLblPos val="nextTo"/>
        <c:crossAx val="59921536"/>
        <c:crosses val="autoZero"/>
        <c:auto val="1"/>
        <c:lblAlgn val="ctr"/>
        <c:lblOffset val="100"/>
      </c:catAx>
      <c:valAx>
        <c:axId val="59921536"/>
        <c:scaling>
          <c:orientation val="minMax"/>
        </c:scaling>
        <c:axPos val="l"/>
        <c:majorGridlines/>
        <c:numFmt formatCode="0.0000" sourceLinked="1"/>
        <c:tickLblPos val="nextTo"/>
        <c:crossAx val="59903360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E50"/>
  <sheetViews>
    <sheetView tabSelected="1" workbookViewId="0">
      <selection activeCell="F10" sqref="F10"/>
    </sheetView>
  </sheetViews>
  <sheetFormatPr defaultRowHeight="15"/>
  <cols>
    <col min="5" max="5" width="12" bestFit="1" customWidth="1"/>
    <col min="7" max="7" width="10" bestFit="1" customWidth="1"/>
  </cols>
  <sheetData>
    <row r="3" spans="1:5" ht="18.75">
      <c r="A3" s="11" t="s">
        <v>40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SUM(E7/12)</f>
        <v>2.9270833333333335</v>
      </c>
      <c r="E7" s="10">
        <v>35.125</v>
      </c>
    </row>
    <row r="8" spans="1:5">
      <c r="A8" t="s">
        <v>9</v>
      </c>
      <c r="D8" s="7">
        <f>SUM(E8/12)</f>
        <v>2.3333333333333335</v>
      </c>
      <c r="E8" s="10">
        <v>28</v>
      </c>
    </row>
    <row r="10" spans="1:5">
      <c r="A10" t="s">
        <v>1</v>
      </c>
      <c r="D10" s="6">
        <f>D7 * D8</f>
        <v>6.8298611111111116</v>
      </c>
      <c r="E10" t="s">
        <v>2</v>
      </c>
    </row>
    <row r="11" spans="1:5">
      <c r="A11" t="s">
        <v>0</v>
      </c>
      <c r="D11" s="6">
        <f>D10 * 144</f>
        <v>983.50000000000011</v>
      </c>
      <c r="E11" t="s">
        <v>3</v>
      </c>
    </row>
    <row r="12" spans="1:5">
      <c r="A12" t="s">
        <v>4</v>
      </c>
      <c r="D12" s="8">
        <f>D7 /D8</f>
        <v>1.2544642857142856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0.25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7.4405557692307704</v>
      </c>
    </row>
    <row r="22" spans="1:5">
      <c r="A22" t="s">
        <v>38</v>
      </c>
      <c r="E22" s="6">
        <f>LN(E21)</f>
        <v>2.0069455462205084</v>
      </c>
    </row>
    <row r="24" spans="1:5">
      <c r="A24" t="s">
        <v>32</v>
      </c>
      <c r="E24">
        <f>SUM(0.553 - (3.83  * D12)+ (1.11 * D12^2) - 0.0969 * D12^3)</f>
        <v>-2.6961055247048247</v>
      </c>
    </row>
    <row r="25" spans="1:5">
      <c r="A25" t="s">
        <v>33</v>
      </c>
      <c r="E25">
        <f>SUM(-2.29 +5.83 * D12 - 2.17 * D12^2 + 0.2067 * D12^3)</f>
        <v>2.0166916662900163</v>
      </c>
    </row>
    <row r="26" spans="1:5">
      <c r="A26" t="s">
        <v>34</v>
      </c>
      <c r="E26">
        <f>SUM(1.485 - 1.908 * D12 +0.815*D12^2 -0.0822*D12^3)</f>
        <v>0.21175869704710865</v>
      </c>
    </row>
    <row r="29" spans="1:5">
      <c r="A29" t="s">
        <v>37</v>
      </c>
      <c r="E29">
        <f>LN(E22)</f>
        <v>0.69661393751812584</v>
      </c>
    </row>
    <row r="31" spans="1:5">
      <c r="A31" t="s">
        <v>11</v>
      </c>
      <c r="D31" t="s">
        <v>10</v>
      </c>
      <c r="E31" s="9">
        <f>SUM(E17 * EXP(E24 + E25 *E29 +E26 * E29^2))</f>
        <v>7.6170272779830406E-2</v>
      </c>
    </row>
    <row r="33" spans="1:5">
      <c r="A33" t="s">
        <v>22</v>
      </c>
      <c r="E33">
        <f>SUM(E16 * E17^2)</f>
        <v>650000</v>
      </c>
    </row>
    <row r="35" spans="1:5">
      <c r="A35" s="12" t="s">
        <v>39</v>
      </c>
      <c r="E35">
        <f>SUM(E7/175)</f>
        <v>0.20071428571428571</v>
      </c>
    </row>
    <row r="37" spans="1:5">
      <c r="A37" t="s">
        <v>23</v>
      </c>
      <c r="E37">
        <f>((1.365*10^-29)*(D11^-6)*(E33^7)*EXP(E45))</f>
        <v>80.043833065077166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9313.386819038933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2015-12-03T23:28:54Z</dcterms:modified>
</cp:coreProperties>
</file>