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pany Finances\Checking Account\Payroll\"/>
    </mc:Choice>
  </mc:AlternateContent>
  <xr:revisionPtr revIDLastSave="0" documentId="8_{27A806DB-67C9-4C18-ADAE-E1A679634B66}" xr6:coauthVersionLast="36" xr6:coauthVersionMax="36" xr10:uidLastSave="{00000000-0000-0000-0000-000000000000}"/>
  <bookViews>
    <workbookView xWindow="0" yWindow="0" windowWidth="24420" windowHeight="8610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Print_Titles" localSheetId="0">Sheet1!$A:$D,Sheet1!$1:$2</definedName>
    <definedName name="QBCANSUPPORTUPDATE" localSheetId="0">FALSE</definedName>
    <definedName name="QBCOMPANYFILENAME" localSheetId="0">"C:\Users\Public\Documents\Intuit\QuickBooks\Company Files\2011 Dammon Engineering, Inc 2011.QBW"</definedName>
    <definedName name="QBENDDATE" localSheetId="0">20190329</definedName>
    <definedName name="QBHEADERSONSCREEN" localSheetId="0">FALSE</definedName>
    <definedName name="QBMETADATASIZE" localSheetId="0">0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17</definedName>
    <definedName name="QBREPORTCOMPANYID" localSheetId="0">"3e6d9c590c6a4cb0a97227403c2886f6"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TRUE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TRUE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61</definedName>
    <definedName name="QBREPORTSUBCOLAXIS" localSheetId="0">24</definedName>
    <definedName name="QBREPORTTYPE" localSheetId="0">104</definedName>
    <definedName name="QBROWHEADERS" localSheetId="0">4</definedName>
    <definedName name="QBSTARTDATE" localSheetId="0">20190329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O21" i="1" l="1"/>
  <c r="AO20" i="1"/>
  <c r="AG29" i="1"/>
  <c r="AA29" i="1"/>
  <c r="U29" i="1"/>
  <c r="O29" i="1"/>
  <c r="I29" i="1"/>
  <c r="AM29" i="1" s="1"/>
  <c r="AM28" i="1"/>
  <c r="AM27" i="1"/>
  <c r="AM26" i="1"/>
  <c r="AM25" i="1"/>
  <c r="AM24" i="1"/>
  <c r="AG21" i="1"/>
  <c r="AA21" i="1"/>
  <c r="U21" i="1"/>
  <c r="O21" i="1"/>
  <c r="AM21" i="1" s="1"/>
  <c r="I21" i="1"/>
  <c r="AM20" i="1"/>
  <c r="AM19" i="1"/>
  <c r="AM18" i="1"/>
  <c r="AM17" i="1"/>
  <c r="AM16" i="1"/>
  <c r="AG13" i="1"/>
  <c r="AA13" i="1"/>
  <c r="U13" i="1"/>
  <c r="O13" i="1"/>
  <c r="I13" i="1"/>
  <c r="AM13" i="1" s="1"/>
  <c r="AM12" i="1"/>
  <c r="AM11" i="1"/>
  <c r="AG9" i="1"/>
  <c r="AG14" i="1" s="1"/>
  <c r="AG22" i="1" s="1"/>
  <c r="AC9" i="1"/>
  <c r="AC14" i="1" s="1"/>
  <c r="AC22" i="1" s="1"/>
  <c r="AA9" i="1"/>
  <c r="AA14" i="1" s="1"/>
  <c r="AA22" i="1" s="1"/>
  <c r="W9" i="1"/>
  <c r="W14" i="1" s="1"/>
  <c r="W22" i="1" s="1"/>
  <c r="U9" i="1"/>
  <c r="U14" i="1" s="1"/>
  <c r="U22" i="1" s="1"/>
  <c r="Q9" i="1"/>
  <c r="Q14" i="1" s="1"/>
  <c r="Q22" i="1" s="1"/>
  <c r="O9" i="1"/>
  <c r="O14" i="1" s="1"/>
  <c r="O22" i="1" s="1"/>
  <c r="K9" i="1"/>
  <c r="K14" i="1" s="1"/>
  <c r="K22" i="1" s="1"/>
  <c r="I9" i="1"/>
  <c r="I14" i="1" s="1"/>
  <c r="E9" i="1"/>
  <c r="E14" i="1" s="1"/>
  <c r="AM8" i="1"/>
  <c r="AM7" i="1"/>
  <c r="AI7" i="1"/>
  <c r="AM6" i="1"/>
  <c r="AI6" i="1"/>
  <c r="AM5" i="1"/>
  <c r="AI5" i="1"/>
  <c r="I22" i="1" l="1"/>
  <c r="AM22" i="1" s="1"/>
  <c r="AM14" i="1"/>
  <c r="AI14" i="1"/>
  <c r="E22" i="1"/>
  <c r="AI22" i="1" s="1"/>
  <c r="AM9" i="1"/>
  <c r="AI9" i="1"/>
</calcChain>
</file>

<file path=xl/sharedStrings.xml><?xml version="1.0" encoding="utf-8"?>
<sst xmlns="http://schemas.openxmlformats.org/spreadsheetml/2006/main" count="53" uniqueCount="38">
  <si>
    <t>Brian Mistich {engineer}</t>
  </si>
  <si>
    <t>Charles K Dammon</t>
  </si>
  <si>
    <t>Cynthia L Robison</t>
  </si>
  <si>
    <t>David P Dammon</t>
  </si>
  <si>
    <t>Jessica G Miceli</t>
  </si>
  <si>
    <t>TOTAL</t>
  </si>
  <si>
    <t>Hours</t>
  </si>
  <si>
    <t>Rate</t>
  </si>
  <si>
    <t>Mar 29, 19</t>
  </si>
  <si>
    <t>Employee Wages, Taxes and Adjustments</t>
  </si>
  <si>
    <t>Gross Pay</t>
  </si>
  <si>
    <t>Engineering Hourly</t>
  </si>
  <si>
    <t>Hourly Administrative</t>
  </si>
  <si>
    <t>Hourly Drafting</t>
  </si>
  <si>
    <t>Hourly Overtime</t>
  </si>
  <si>
    <t>Total Gross Pay</t>
  </si>
  <si>
    <t>Deductions from Gross Pay</t>
  </si>
  <si>
    <t>Dental Insurance (employee)</t>
  </si>
  <si>
    <t>Health Insurance (employee)</t>
  </si>
  <si>
    <t>Total Deductions from Gross Pay</t>
  </si>
  <si>
    <t>Adjusted Gross Pay</t>
  </si>
  <si>
    <t>Taxes Withheld</t>
  </si>
  <si>
    <t>Federal Withholding</t>
  </si>
  <si>
    <t>Medicare Employee</t>
  </si>
  <si>
    <t>Social Security Employee</t>
  </si>
  <si>
    <t>LA - Withholding</t>
  </si>
  <si>
    <t>Medicare Employee Addl Tax</t>
  </si>
  <si>
    <t>Total Taxes Withheld</t>
  </si>
  <si>
    <t>Net Pay</t>
  </si>
  <si>
    <t>Employer Taxes and Contributions</t>
  </si>
  <si>
    <t>Federal Unemployment</t>
  </si>
  <si>
    <t>Medicare Company</t>
  </si>
  <si>
    <t>Social Security Company</t>
  </si>
  <si>
    <t>LA - Unemployment Company</t>
  </si>
  <si>
    <t>Health Insurance (company paid)</t>
  </si>
  <si>
    <t>Total Employer Taxes and Contributions</t>
  </si>
  <si>
    <t>Federal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</si>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</sst>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###;\-#,##0.00###"/>
    <numFmt numFmtId="165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1" fillId="0" borderId="0" xfId="0" applyNumberFormat="1" applyFon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4" fontId="2" fillId="0" borderId="0" xfId="0" applyNumberFormat="1" applyFont="1" applyBorder="1"/>
    <xf numFmtId="165" fontId="2" fillId="0" borderId="6" xfId="0" applyNumberFormat="1" applyFont="1" applyBorder="1"/>
    <xf numFmtId="164" fontId="1" fillId="0" borderId="5" xfId="0" applyNumberFormat="1" applyFont="1" applyBorder="1"/>
    <xf numFmtId="165" fontId="1" fillId="0" borderId="0" xfId="0" applyNumberFormat="1" applyFont="1"/>
    <xf numFmtId="165" fontId="1" fillId="0" borderId="5" xfId="0" applyNumberFormat="1" applyFont="1" applyBorder="1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165" fontId="1" fillId="2" borderId="5" xfId="0" applyNumberFormat="1" applyFont="1" applyFill="1" applyBorder="1"/>
    <xf numFmtId="39" fontId="0" fillId="2" borderId="8" xfId="0" applyNumberFormat="1" applyFill="1" applyBorder="1"/>
    <xf numFmtId="0" fontId="0" fillId="2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0"/>
  <sheetViews>
    <sheetView tabSelected="1" view="pageLayout" topLeftCell="A10" zoomScaleNormal="100" workbookViewId="0">
      <pane xSplit="6510" ySplit="7935" topLeftCell="M3" activePane="topRight"/>
      <selection pane="topRight" activeCell="AN21" sqref="AN21"/>
      <selection pane="bottomLeft" activeCell="A3" sqref="A3"/>
      <selection pane="bottomRight" activeCell="E3" sqref="E3"/>
    </sheetView>
  </sheetViews>
  <sheetFormatPr defaultRowHeight="15" x14ac:dyDescent="0.25"/>
  <cols>
    <col min="1" max="3" width="3" style="24" customWidth="1"/>
    <col min="4" max="4" width="28.140625" style="24" customWidth="1"/>
    <col min="5" max="5" width="5.7109375" style="25" bestFit="1" customWidth="1"/>
    <col min="6" max="6" width="2.28515625" style="25" customWidth="1"/>
    <col min="7" max="7" width="4.85546875" style="25" bestFit="1" customWidth="1"/>
    <col min="8" max="8" width="2.28515625" style="25" customWidth="1"/>
    <col min="9" max="9" width="8.7109375" style="25" bestFit="1" customWidth="1"/>
    <col min="10" max="10" width="2.28515625" style="25" customWidth="1"/>
    <col min="11" max="11" width="5.7109375" style="25" bestFit="1" customWidth="1"/>
    <col min="12" max="12" width="2.28515625" style="25" customWidth="1"/>
    <col min="13" max="13" width="4.85546875" style="25" bestFit="1" customWidth="1"/>
    <col min="14" max="14" width="2.28515625" style="25" customWidth="1"/>
    <col min="15" max="15" width="8.7109375" style="25" bestFit="1" customWidth="1"/>
    <col min="16" max="16" width="2.28515625" style="25" customWidth="1"/>
    <col min="17" max="17" width="5.7109375" style="25" bestFit="1" customWidth="1"/>
    <col min="18" max="18" width="2.28515625" style="25" customWidth="1"/>
    <col min="19" max="19" width="4.85546875" style="25" bestFit="1" customWidth="1"/>
    <col min="20" max="20" width="2.28515625" style="25" customWidth="1"/>
    <col min="21" max="21" width="8.7109375" style="25" bestFit="1" customWidth="1"/>
    <col min="22" max="22" width="2.28515625" style="25" customWidth="1"/>
    <col min="23" max="23" width="5.7109375" style="25" bestFit="1" customWidth="1"/>
    <col min="24" max="24" width="2.28515625" style="25" customWidth="1"/>
    <col min="25" max="25" width="4.85546875" style="25" bestFit="1" customWidth="1"/>
    <col min="26" max="26" width="2.28515625" style="25" customWidth="1"/>
    <col min="27" max="27" width="8.7109375" style="25" bestFit="1" customWidth="1"/>
    <col min="28" max="28" width="2.28515625" style="25" customWidth="1"/>
    <col min="29" max="29" width="5.7109375" style="25" bestFit="1" customWidth="1"/>
    <col min="30" max="30" width="2.28515625" style="25" customWidth="1"/>
    <col min="31" max="31" width="4.85546875" style="25" bestFit="1" customWidth="1"/>
    <col min="32" max="32" width="2.28515625" style="25" customWidth="1"/>
    <col min="33" max="33" width="8.7109375" style="25" bestFit="1" customWidth="1"/>
    <col min="34" max="34" width="2.28515625" style="25" customWidth="1"/>
    <col min="35" max="35" width="5.7109375" style="25" bestFit="1" customWidth="1"/>
    <col min="36" max="36" width="2.28515625" style="25" customWidth="1"/>
    <col min="37" max="37" width="4.42578125" style="25" bestFit="1" customWidth="1"/>
    <col min="38" max="38" width="2.28515625" style="25" customWidth="1"/>
    <col min="39" max="39" width="8.7109375" style="25" bestFit="1" customWidth="1"/>
  </cols>
  <sheetData>
    <row r="1" spans="1:39" ht="15.75" thickBot="1" x14ac:dyDescent="0.3">
      <c r="A1" s="2"/>
      <c r="B1" s="2"/>
      <c r="C1" s="2"/>
      <c r="D1" s="2"/>
      <c r="E1" s="4" t="s">
        <v>0</v>
      </c>
      <c r="F1" s="3"/>
      <c r="G1" s="5"/>
      <c r="H1" s="3"/>
      <c r="I1" s="5"/>
      <c r="J1" s="1"/>
      <c r="K1" s="4" t="s">
        <v>1</v>
      </c>
      <c r="L1" s="3"/>
      <c r="M1" s="5"/>
      <c r="N1" s="3"/>
      <c r="O1" s="5"/>
      <c r="P1" s="1"/>
      <c r="Q1" s="4" t="s">
        <v>2</v>
      </c>
      <c r="R1" s="3"/>
      <c r="S1" s="5"/>
      <c r="T1" s="3"/>
      <c r="U1" s="5"/>
      <c r="V1" s="1"/>
      <c r="W1" s="4" t="s">
        <v>3</v>
      </c>
      <c r="X1" s="3"/>
      <c r="Y1" s="5"/>
      <c r="Z1" s="3"/>
      <c r="AA1" s="5"/>
      <c r="AB1" s="1"/>
      <c r="AC1" s="4" t="s">
        <v>4</v>
      </c>
      <c r="AD1" s="3"/>
      <c r="AE1" s="5"/>
      <c r="AF1" s="3"/>
      <c r="AG1" s="5"/>
      <c r="AH1" s="1"/>
      <c r="AI1" s="4" t="s">
        <v>5</v>
      </c>
      <c r="AJ1" s="3"/>
      <c r="AK1" s="5"/>
      <c r="AL1" s="3"/>
      <c r="AM1" s="5"/>
    </row>
    <row r="2" spans="1:39" s="23" customFormat="1" ht="16.5" thickTop="1" thickBot="1" x14ac:dyDescent="0.3">
      <c r="A2" s="20"/>
      <c r="B2" s="20"/>
      <c r="C2" s="20"/>
      <c r="D2" s="20"/>
      <c r="E2" s="21" t="s">
        <v>6</v>
      </c>
      <c r="F2" s="22"/>
      <c r="G2" s="21" t="s">
        <v>7</v>
      </c>
      <c r="H2" s="22"/>
      <c r="I2" s="21" t="s">
        <v>8</v>
      </c>
      <c r="J2" s="22"/>
      <c r="K2" s="21" t="s">
        <v>6</v>
      </c>
      <c r="L2" s="22"/>
      <c r="M2" s="21" t="s">
        <v>7</v>
      </c>
      <c r="N2" s="22"/>
      <c r="O2" s="21" t="s">
        <v>8</v>
      </c>
      <c r="P2" s="22"/>
      <c r="Q2" s="21" t="s">
        <v>6</v>
      </c>
      <c r="R2" s="22"/>
      <c r="S2" s="21" t="s">
        <v>7</v>
      </c>
      <c r="T2" s="22"/>
      <c r="U2" s="21" t="s">
        <v>8</v>
      </c>
      <c r="V2" s="22"/>
      <c r="W2" s="21" t="s">
        <v>6</v>
      </c>
      <c r="X2" s="22"/>
      <c r="Y2" s="21" t="s">
        <v>7</v>
      </c>
      <c r="Z2" s="22"/>
      <c r="AA2" s="21" t="s">
        <v>8</v>
      </c>
      <c r="AB2" s="22"/>
      <c r="AC2" s="21" t="s">
        <v>6</v>
      </c>
      <c r="AD2" s="22"/>
      <c r="AE2" s="21" t="s">
        <v>7</v>
      </c>
      <c r="AF2" s="22"/>
      <c r="AG2" s="21" t="s">
        <v>8</v>
      </c>
      <c r="AH2" s="22"/>
      <c r="AI2" s="21" t="s">
        <v>6</v>
      </c>
      <c r="AJ2" s="22"/>
      <c r="AK2" s="21" t="s">
        <v>7</v>
      </c>
      <c r="AL2" s="22"/>
      <c r="AM2" s="21" t="s">
        <v>8</v>
      </c>
    </row>
    <row r="3" spans="1:39" ht="15.75" thickTop="1" x14ac:dyDescent="0.25">
      <c r="A3" s="2" t="s">
        <v>9</v>
      </c>
      <c r="B3" s="2"/>
      <c r="C3" s="2"/>
      <c r="D3" s="2"/>
      <c r="E3" s="6"/>
      <c r="F3" s="7"/>
      <c r="G3" s="8"/>
      <c r="H3" s="7"/>
      <c r="I3" s="8"/>
      <c r="J3" s="7"/>
      <c r="K3" s="6"/>
      <c r="L3" s="7"/>
      <c r="M3" s="8"/>
      <c r="N3" s="7"/>
      <c r="O3" s="8"/>
      <c r="P3" s="7"/>
      <c r="Q3" s="6"/>
      <c r="R3" s="7"/>
      <c r="S3" s="8"/>
      <c r="T3" s="7"/>
      <c r="U3" s="8"/>
      <c r="V3" s="7"/>
      <c r="W3" s="6"/>
      <c r="X3" s="7"/>
      <c r="Y3" s="8"/>
      <c r="Z3" s="7"/>
      <c r="AA3" s="8"/>
      <c r="AB3" s="7"/>
      <c r="AC3" s="6"/>
      <c r="AD3" s="7"/>
      <c r="AE3" s="8"/>
      <c r="AF3" s="7"/>
      <c r="AG3" s="8"/>
      <c r="AH3" s="7"/>
      <c r="AI3" s="6"/>
      <c r="AJ3" s="7"/>
      <c r="AK3" s="7"/>
      <c r="AL3" s="7"/>
      <c r="AM3" s="8"/>
    </row>
    <row r="4" spans="1:39" x14ac:dyDescent="0.25">
      <c r="A4" s="2"/>
      <c r="B4" s="2"/>
      <c r="C4" s="2" t="s">
        <v>10</v>
      </c>
      <c r="D4" s="2"/>
      <c r="E4" s="6"/>
      <c r="F4" s="7"/>
      <c r="G4" s="8"/>
      <c r="H4" s="7"/>
      <c r="I4" s="8"/>
      <c r="J4" s="7"/>
      <c r="K4" s="6"/>
      <c r="L4" s="7"/>
      <c r="M4" s="8"/>
      <c r="N4" s="7"/>
      <c r="O4" s="8"/>
      <c r="P4" s="7"/>
      <c r="Q4" s="6"/>
      <c r="R4" s="7"/>
      <c r="S4" s="8"/>
      <c r="T4" s="7"/>
      <c r="U4" s="8"/>
      <c r="V4" s="7"/>
      <c r="W4" s="6"/>
      <c r="X4" s="7"/>
      <c r="Y4" s="8"/>
      <c r="Z4" s="7"/>
      <c r="AA4" s="8"/>
      <c r="AB4" s="7"/>
      <c r="AC4" s="6"/>
      <c r="AD4" s="7"/>
      <c r="AE4" s="8"/>
      <c r="AF4" s="7"/>
      <c r="AG4" s="8"/>
      <c r="AH4" s="7"/>
      <c r="AI4" s="6"/>
      <c r="AJ4" s="7"/>
      <c r="AK4" s="7"/>
      <c r="AL4" s="7"/>
      <c r="AM4" s="8"/>
    </row>
    <row r="5" spans="1:39" x14ac:dyDescent="0.25">
      <c r="A5" s="2"/>
      <c r="B5" s="2"/>
      <c r="C5" s="2"/>
      <c r="D5" s="2" t="s">
        <v>11</v>
      </c>
      <c r="E5" s="6">
        <v>60</v>
      </c>
      <c r="F5" s="7"/>
      <c r="G5" s="8">
        <v>16.670000000000002</v>
      </c>
      <c r="H5" s="7"/>
      <c r="I5" s="8">
        <v>1000.2</v>
      </c>
      <c r="J5" s="7"/>
      <c r="K5" s="6"/>
      <c r="L5" s="7"/>
      <c r="M5" s="8"/>
      <c r="N5" s="7"/>
      <c r="O5" s="8">
        <v>0</v>
      </c>
      <c r="P5" s="7"/>
      <c r="Q5" s="6"/>
      <c r="R5" s="7"/>
      <c r="S5" s="8"/>
      <c r="T5" s="7"/>
      <c r="U5" s="8">
        <v>0</v>
      </c>
      <c r="V5" s="7"/>
      <c r="W5" s="6"/>
      <c r="X5" s="7"/>
      <c r="Y5" s="8"/>
      <c r="Z5" s="7"/>
      <c r="AA5" s="8">
        <v>0</v>
      </c>
      <c r="AB5" s="7"/>
      <c r="AC5" s="6"/>
      <c r="AD5" s="7"/>
      <c r="AE5" s="8"/>
      <c r="AF5" s="7"/>
      <c r="AG5" s="8">
        <v>0</v>
      </c>
      <c r="AH5" s="7"/>
      <c r="AI5" s="6">
        <f>ROUND(E5+K5+Q5+W5+AC5,5)</f>
        <v>60</v>
      </c>
      <c r="AJ5" s="7"/>
      <c r="AK5" s="7"/>
      <c r="AL5" s="7"/>
      <c r="AM5" s="8">
        <f>ROUND(I5+O5+U5+AA5+AG5,5)</f>
        <v>1000.2</v>
      </c>
    </row>
    <row r="6" spans="1:39" x14ac:dyDescent="0.25">
      <c r="A6" s="2"/>
      <c r="B6" s="2"/>
      <c r="C6" s="2"/>
      <c r="D6" s="2" t="s">
        <v>12</v>
      </c>
      <c r="E6" s="6"/>
      <c r="F6" s="7"/>
      <c r="G6" s="8"/>
      <c r="H6" s="7"/>
      <c r="I6" s="8">
        <v>0</v>
      </c>
      <c r="J6" s="7"/>
      <c r="K6" s="6"/>
      <c r="L6" s="7"/>
      <c r="M6" s="8"/>
      <c r="N6" s="7"/>
      <c r="O6" s="8">
        <v>0</v>
      </c>
      <c r="P6" s="7"/>
      <c r="Q6" s="6">
        <v>11</v>
      </c>
      <c r="R6" s="7"/>
      <c r="S6" s="8">
        <v>20</v>
      </c>
      <c r="T6" s="7"/>
      <c r="U6" s="8">
        <v>220</v>
      </c>
      <c r="V6" s="7"/>
      <c r="W6" s="6"/>
      <c r="X6" s="7"/>
      <c r="Y6" s="8"/>
      <c r="Z6" s="7"/>
      <c r="AA6" s="8">
        <v>0</v>
      </c>
      <c r="AB6" s="7"/>
      <c r="AC6" s="6"/>
      <c r="AD6" s="7"/>
      <c r="AE6" s="8"/>
      <c r="AF6" s="7"/>
      <c r="AG6" s="8">
        <v>0</v>
      </c>
      <c r="AH6" s="7"/>
      <c r="AI6" s="6">
        <f>ROUND(E6+K6+Q6+W6+AC6,5)</f>
        <v>11</v>
      </c>
      <c r="AJ6" s="7"/>
      <c r="AK6" s="7"/>
      <c r="AL6" s="7"/>
      <c r="AM6" s="8">
        <f>ROUND(I6+O6+U6+AA6+AG6,5)</f>
        <v>220</v>
      </c>
    </row>
    <row r="7" spans="1:39" x14ac:dyDescent="0.25">
      <c r="A7" s="2"/>
      <c r="B7" s="2"/>
      <c r="C7" s="2"/>
      <c r="D7" s="2" t="s">
        <v>13</v>
      </c>
      <c r="E7" s="6"/>
      <c r="F7" s="7"/>
      <c r="G7" s="8"/>
      <c r="H7" s="7"/>
      <c r="I7" s="8">
        <v>0</v>
      </c>
      <c r="J7" s="7"/>
      <c r="K7" s="6">
        <v>80</v>
      </c>
      <c r="L7" s="7"/>
      <c r="M7" s="8">
        <v>29.13</v>
      </c>
      <c r="N7" s="7"/>
      <c r="O7" s="8">
        <v>2330.4</v>
      </c>
      <c r="P7" s="7"/>
      <c r="Q7" s="6"/>
      <c r="R7" s="7"/>
      <c r="S7" s="8"/>
      <c r="T7" s="7"/>
      <c r="U7" s="8">
        <v>0</v>
      </c>
      <c r="V7" s="7"/>
      <c r="W7" s="6">
        <v>80</v>
      </c>
      <c r="X7" s="7"/>
      <c r="Y7" s="8">
        <v>29.13</v>
      </c>
      <c r="Z7" s="7"/>
      <c r="AA7" s="8">
        <v>2330.4</v>
      </c>
      <c r="AB7" s="7"/>
      <c r="AC7" s="6">
        <v>55</v>
      </c>
      <c r="AD7" s="7"/>
      <c r="AE7" s="8">
        <v>15</v>
      </c>
      <c r="AF7" s="7"/>
      <c r="AG7" s="8">
        <v>825</v>
      </c>
      <c r="AH7" s="7"/>
      <c r="AI7" s="6">
        <f>ROUND(E7+K7+Q7+W7+AC7,5)</f>
        <v>215</v>
      </c>
      <c r="AJ7" s="7"/>
      <c r="AK7" s="7"/>
      <c r="AL7" s="7"/>
      <c r="AM7" s="8">
        <f>ROUND(I7+O7+U7+AA7+AG7,5)</f>
        <v>5485.8</v>
      </c>
    </row>
    <row r="8" spans="1:39" ht="15.75" thickBot="1" x14ac:dyDescent="0.3">
      <c r="A8" s="2"/>
      <c r="B8" s="2"/>
      <c r="C8" s="2"/>
      <c r="D8" s="2" t="s">
        <v>14</v>
      </c>
      <c r="E8" s="9"/>
      <c r="F8" s="7"/>
      <c r="G8" s="8">
        <v>25.01</v>
      </c>
      <c r="H8" s="7"/>
      <c r="I8" s="10">
        <v>0</v>
      </c>
      <c r="J8" s="7"/>
      <c r="K8" s="9"/>
      <c r="L8" s="7"/>
      <c r="M8" s="8"/>
      <c r="N8" s="7"/>
      <c r="O8" s="10">
        <v>0</v>
      </c>
      <c r="P8" s="7"/>
      <c r="Q8" s="9"/>
      <c r="R8" s="7"/>
      <c r="S8" s="8"/>
      <c r="T8" s="7"/>
      <c r="U8" s="10">
        <v>0</v>
      </c>
      <c r="V8" s="7"/>
      <c r="W8" s="9"/>
      <c r="X8" s="7"/>
      <c r="Y8" s="8"/>
      <c r="Z8" s="7"/>
      <c r="AA8" s="10">
        <v>0</v>
      </c>
      <c r="AB8" s="7"/>
      <c r="AC8" s="9"/>
      <c r="AD8" s="7"/>
      <c r="AE8" s="8"/>
      <c r="AF8" s="7"/>
      <c r="AG8" s="10">
        <v>0</v>
      </c>
      <c r="AH8" s="7"/>
      <c r="AI8" s="9"/>
      <c r="AJ8" s="7"/>
      <c r="AK8" s="7"/>
      <c r="AL8" s="7"/>
      <c r="AM8" s="10">
        <f>ROUND(I8+O8+U8+AA8+AG8,5)</f>
        <v>0</v>
      </c>
    </row>
    <row r="9" spans="1:39" x14ac:dyDescent="0.25">
      <c r="A9" s="2"/>
      <c r="B9" s="2"/>
      <c r="C9" s="2" t="s">
        <v>15</v>
      </c>
      <c r="D9" s="2"/>
      <c r="E9" s="6">
        <f>ROUND(SUM(E4:E8),5)</f>
        <v>60</v>
      </c>
      <c r="F9" s="7"/>
      <c r="G9" s="8"/>
      <c r="H9" s="7"/>
      <c r="I9" s="8">
        <f>ROUND(SUM(I4:I8),5)</f>
        <v>1000.2</v>
      </c>
      <c r="J9" s="7"/>
      <c r="K9" s="6">
        <f>ROUND(SUM(K4:K8),5)</f>
        <v>80</v>
      </c>
      <c r="L9" s="7"/>
      <c r="M9" s="8"/>
      <c r="N9" s="7"/>
      <c r="O9" s="8">
        <f>ROUND(SUM(O4:O8),5)</f>
        <v>2330.4</v>
      </c>
      <c r="P9" s="7"/>
      <c r="Q9" s="6">
        <f>ROUND(SUM(Q4:Q8),5)</f>
        <v>11</v>
      </c>
      <c r="R9" s="7"/>
      <c r="S9" s="8"/>
      <c r="T9" s="7"/>
      <c r="U9" s="8">
        <f>ROUND(SUM(U4:U8),5)</f>
        <v>220</v>
      </c>
      <c r="V9" s="7"/>
      <c r="W9" s="6">
        <f>ROUND(SUM(W4:W8),5)</f>
        <v>80</v>
      </c>
      <c r="X9" s="7"/>
      <c r="Y9" s="8"/>
      <c r="Z9" s="7"/>
      <c r="AA9" s="8">
        <f>ROUND(SUM(AA4:AA8),5)</f>
        <v>2330.4</v>
      </c>
      <c r="AB9" s="7"/>
      <c r="AC9" s="6">
        <f>ROUND(SUM(AC4:AC8),5)</f>
        <v>55</v>
      </c>
      <c r="AD9" s="7"/>
      <c r="AE9" s="8"/>
      <c r="AF9" s="7"/>
      <c r="AG9" s="8">
        <f>ROUND(SUM(AG4:AG8),5)</f>
        <v>825</v>
      </c>
      <c r="AH9" s="7"/>
      <c r="AI9" s="6">
        <f>ROUND(E9+K9+Q9+W9+AC9,5)</f>
        <v>286</v>
      </c>
      <c r="AJ9" s="7"/>
      <c r="AK9" s="7"/>
      <c r="AL9" s="7"/>
      <c r="AM9" s="8">
        <f>ROUND(I9+O9+U9+AA9+AG9,5)</f>
        <v>6706</v>
      </c>
    </row>
    <row r="10" spans="1:39" x14ac:dyDescent="0.25">
      <c r="A10" s="2"/>
      <c r="B10" s="2"/>
      <c r="C10" s="2" t="s">
        <v>16</v>
      </c>
      <c r="D10" s="2"/>
      <c r="E10" s="6"/>
      <c r="F10" s="7"/>
      <c r="G10" s="8"/>
      <c r="H10" s="7"/>
      <c r="I10" s="8"/>
      <c r="J10" s="7"/>
      <c r="K10" s="6"/>
      <c r="L10" s="7"/>
      <c r="M10" s="8"/>
      <c r="N10" s="7"/>
      <c r="O10" s="8"/>
      <c r="P10" s="7"/>
      <c r="Q10" s="6"/>
      <c r="R10" s="7"/>
      <c r="S10" s="8"/>
      <c r="T10" s="7"/>
      <c r="U10" s="8"/>
      <c r="V10" s="7"/>
      <c r="W10" s="6"/>
      <c r="X10" s="7"/>
      <c r="Y10" s="8"/>
      <c r="Z10" s="7"/>
      <c r="AA10" s="8"/>
      <c r="AB10" s="7"/>
      <c r="AC10" s="6"/>
      <c r="AD10" s="7"/>
      <c r="AE10" s="8"/>
      <c r="AF10" s="7"/>
      <c r="AG10" s="8"/>
      <c r="AH10" s="7"/>
      <c r="AI10" s="6"/>
      <c r="AJ10" s="7"/>
      <c r="AK10" s="7"/>
      <c r="AL10" s="7"/>
      <c r="AM10" s="8"/>
    </row>
    <row r="11" spans="1:39" x14ac:dyDescent="0.25">
      <c r="A11" s="2"/>
      <c r="B11" s="2"/>
      <c r="C11" s="2"/>
      <c r="D11" s="2" t="s">
        <v>17</v>
      </c>
      <c r="E11" s="6"/>
      <c r="F11" s="7"/>
      <c r="G11" s="8"/>
      <c r="H11" s="7"/>
      <c r="I11" s="8">
        <v>0</v>
      </c>
      <c r="J11" s="7"/>
      <c r="K11" s="6"/>
      <c r="L11" s="7"/>
      <c r="M11" s="8"/>
      <c r="N11" s="7"/>
      <c r="O11" s="8">
        <v>0</v>
      </c>
      <c r="P11" s="7"/>
      <c r="Q11" s="6"/>
      <c r="R11" s="7"/>
      <c r="S11" s="8"/>
      <c r="T11" s="7"/>
      <c r="U11" s="8">
        <v>0</v>
      </c>
      <c r="V11" s="7"/>
      <c r="W11" s="6"/>
      <c r="X11" s="7"/>
      <c r="Y11" s="8"/>
      <c r="Z11" s="7"/>
      <c r="AA11" s="8">
        <v>0</v>
      </c>
      <c r="AB11" s="7"/>
      <c r="AC11" s="6"/>
      <c r="AD11" s="7"/>
      <c r="AE11" s="8"/>
      <c r="AF11" s="7"/>
      <c r="AG11" s="8">
        <v>0</v>
      </c>
      <c r="AH11" s="7"/>
      <c r="AI11" s="6"/>
      <c r="AJ11" s="7"/>
      <c r="AK11" s="7"/>
      <c r="AL11" s="7"/>
      <c r="AM11" s="8">
        <f>ROUND(I11+O11+U11+AA11+AG11,5)</f>
        <v>0</v>
      </c>
    </row>
    <row r="12" spans="1:39" ht="15.75" thickBot="1" x14ac:dyDescent="0.3">
      <c r="A12" s="2"/>
      <c r="B12" s="2"/>
      <c r="C12" s="2"/>
      <c r="D12" s="2" t="s">
        <v>18</v>
      </c>
      <c r="E12" s="6"/>
      <c r="F12" s="7"/>
      <c r="G12" s="8"/>
      <c r="H12" s="7"/>
      <c r="I12" s="11">
        <v>0</v>
      </c>
      <c r="J12" s="7"/>
      <c r="K12" s="6"/>
      <c r="L12" s="7"/>
      <c r="M12" s="8"/>
      <c r="N12" s="7"/>
      <c r="O12" s="11">
        <v>0</v>
      </c>
      <c r="P12" s="7"/>
      <c r="Q12" s="6"/>
      <c r="R12" s="7"/>
      <c r="S12" s="8"/>
      <c r="T12" s="7"/>
      <c r="U12" s="11">
        <v>0</v>
      </c>
      <c r="V12" s="7"/>
      <c r="W12" s="6"/>
      <c r="X12" s="7"/>
      <c r="Y12" s="8"/>
      <c r="Z12" s="7"/>
      <c r="AA12" s="11">
        <v>0</v>
      </c>
      <c r="AB12" s="7"/>
      <c r="AC12" s="6"/>
      <c r="AD12" s="7"/>
      <c r="AE12" s="8"/>
      <c r="AF12" s="7"/>
      <c r="AG12" s="11">
        <v>0</v>
      </c>
      <c r="AH12" s="7"/>
      <c r="AI12" s="6"/>
      <c r="AJ12" s="7"/>
      <c r="AK12" s="7"/>
      <c r="AL12" s="7"/>
      <c r="AM12" s="11">
        <f>ROUND(I12+O12+U12+AA12+AG12,5)</f>
        <v>0</v>
      </c>
    </row>
    <row r="13" spans="1:39" ht="15.75" thickBot="1" x14ac:dyDescent="0.3">
      <c r="A13" s="2"/>
      <c r="B13" s="2"/>
      <c r="C13" s="2" t="s">
        <v>19</v>
      </c>
      <c r="D13" s="2"/>
      <c r="E13" s="9"/>
      <c r="F13" s="7"/>
      <c r="G13" s="8"/>
      <c r="H13" s="7"/>
      <c r="I13" s="12">
        <f>ROUND(SUM(I10:I12),5)</f>
        <v>0</v>
      </c>
      <c r="J13" s="7"/>
      <c r="K13" s="9"/>
      <c r="L13" s="7"/>
      <c r="M13" s="8"/>
      <c r="N13" s="7"/>
      <c r="O13" s="12">
        <f>ROUND(SUM(O10:O12),5)</f>
        <v>0</v>
      </c>
      <c r="P13" s="7"/>
      <c r="Q13" s="9"/>
      <c r="R13" s="7"/>
      <c r="S13" s="8"/>
      <c r="T13" s="7"/>
      <c r="U13" s="12">
        <f>ROUND(SUM(U10:U12),5)</f>
        <v>0</v>
      </c>
      <c r="V13" s="7"/>
      <c r="W13" s="9"/>
      <c r="X13" s="7"/>
      <c r="Y13" s="8"/>
      <c r="Z13" s="7"/>
      <c r="AA13" s="12">
        <f>ROUND(SUM(AA10:AA12),5)</f>
        <v>0</v>
      </c>
      <c r="AB13" s="7"/>
      <c r="AC13" s="9"/>
      <c r="AD13" s="7"/>
      <c r="AE13" s="8"/>
      <c r="AF13" s="7"/>
      <c r="AG13" s="12">
        <f>ROUND(SUM(AG10:AG12),5)</f>
        <v>0</v>
      </c>
      <c r="AH13" s="7"/>
      <c r="AI13" s="9"/>
      <c r="AJ13" s="7"/>
      <c r="AK13" s="7"/>
      <c r="AL13" s="7"/>
      <c r="AM13" s="12">
        <f>ROUND(I13+O13+U13+AA13+AG13,5)</f>
        <v>0</v>
      </c>
    </row>
    <row r="14" spans="1:39" x14ac:dyDescent="0.25">
      <c r="A14" s="2"/>
      <c r="B14" s="2" t="s">
        <v>20</v>
      </c>
      <c r="C14" s="2"/>
      <c r="D14" s="2"/>
      <c r="E14" s="6">
        <f>ROUND(E9+E13,5)</f>
        <v>60</v>
      </c>
      <c r="F14" s="7"/>
      <c r="G14" s="8"/>
      <c r="H14" s="7"/>
      <c r="I14" s="8">
        <f>ROUND(I9+I13,5)</f>
        <v>1000.2</v>
      </c>
      <c r="J14" s="7"/>
      <c r="K14" s="6">
        <f>ROUND(K9+K13,5)</f>
        <v>80</v>
      </c>
      <c r="L14" s="7"/>
      <c r="M14" s="8"/>
      <c r="N14" s="7"/>
      <c r="O14" s="8">
        <f>ROUND(O9+O13,5)</f>
        <v>2330.4</v>
      </c>
      <c r="P14" s="7"/>
      <c r="Q14" s="6">
        <f>ROUND(Q9+Q13,5)</f>
        <v>11</v>
      </c>
      <c r="R14" s="7"/>
      <c r="S14" s="8"/>
      <c r="T14" s="7"/>
      <c r="U14" s="8">
        <f>ROUND(U9+U13,5)</f>
        <v>220</v>
      </c>
      <c r="V14" s="7"/>
      <c r="W14" s="6">
        <f>ROUND(W9+W13,5)</f>
        <v>80</v>
      </c>
      <c r="X14" s="7"/>
      <c r="Y14" s="8"/>
      <c r="Z14" s="7"/>
      <c r="AA14" s="8">
        <f>ROUND(AA9+AA13,5)</f>
        <v>2330.4</v>
      </c>
      <c r="AB14" s="7"/>
      <c r="AC14" s="6">
        <f>ROUND(AC9+AC13,5)</f>
        <v>55</v>
      </c>
      <c r="AD14" s="7"/>
      <c r="AE14" s="8"/>
      <c r="AF14" s="7"/>
      <c r="AG14" s="8">
        <f>ROUND(AG9+AG13,5)</f>
        <v>825</v>
      </c>
      <c r="AH14" s="7"/>
      <c r="AI14" s="6">
        <f>ROUND(E14+K14+Q14+W14+AC14,5)</f>
        <v>286</v>
      </c>
      <c r="AJ14" s="7"/>
      <c r="AK14" s="7"/>
      <c r="AL14" s="7"/>
      <c r="AM14" s="8">
        <f>ROUND(I14+O14+U14+AA14+AG14,5)</f>
        <v>6706</v>
      </c>
    </row>
    <row r="15" spans="1:39" x14ac:dyDescent="0.25">
      <c r="A15" s="2"/>
      <c r="B15" s="2" t="s">
        <v>21</v>
      </c>
      <c r="C15" s="2"/>
      <c r="D15" s="2"/>
      <c r="E15" s="6"/>
      <c r="F15" s="7"/>
      <c r="G15" s="8"/>
      <c r="H15" s="7"/>
      <c r="I15" s="8"/>
      <c r="J15" s="7"/>
      <c r="K15" s="6"/>
      <c r="L15" s="7"/>
      <c r="M15" s="8"/>
      <c r="N15" s="7"/>
      <c r="O15" s="8"/>
      <c r="P15" s="7"/>
      <c r="Q15" s="6"/>
      <c r="R15" s="7"/>
      <c r="S15" s="8"/>
      <c r="T15" s="7"/>
      <c r="U15" s="8"/>
      <c r="V15" s="7"/>
      <c r="W15" s="6"/>
      <c r="X15" s="7"/>
      <c r="Y15" s="8"/>
      <c r="Z15" s="7"/>
      <c r="AA15" s="8"/>
      <c r="AB15" s="7"/>
      <c r="AC15" s="6"/>
      <c r="AD15" s="7"/>
      <c r="AE15" s="8"/>
      <c r="AF15" s="7"/>
      <c r="AG15" s="8"/>
      <c r="AH15" s="7"/>
      <c r="AI15" s="6"/>
      <c r="AJ15" s="7"/>
      <c r="AK15" s="7"/>
      <c r="AL15" s="7"/>
      <c r="AM15" s="8"/>
    </row>
    <row r="16" spans="1:39" x14ac:dyDescent="0.25">
      <c r="A16" s="2"/>
      <c r="B16" s="2"/>
      <c r="C16" s="2" t="s">
        <v>22</v>
      </c>
      <c r="D16" s="2"/>
      <c r="E16" s="6"/>
      <c r="F16" s="7"/>
      <c r="G16" s="8"/>
      <c r="H16" s="7"/>
      <c r="I16" s="8">
        <v>-76</v>
      </c>
      <c r="J16" s="7"/>
      <c r="K16" s="6"/>
      <c r="L16" s="7"/>
      <c r="M16" s="8"/>
      <c r="N16" s="7"/>
      <c r="O16" s="8">
        <v>-321</v>
      </c>
      <c r="P16" s="7"/>
      <c r="Q16" s="6"/>
      <c r="R16" s="7"/>
      <c r="S16" s="8"/>
      <c r="T16" s="7"/>
      <c r="U16" s="8">
        <v>-7</v>
      </c>
      <c r="V16" s="7"/>
      <c r="W16" s="6"/>
      <c r="X16" s="7"/>
      <c r="Y16" s="8"/>
      <c r="Z16" s="7"/>
      <c r="AA16" s="8">
        <v>-152</v>
      </c>
      <c r="AB16" s="7"/>
      <c r="AC16" s="6"/>
      <c r="AD16" s="7"/>
      <c r="AE16" s="8"/>
      <c r="AF16" s="7"/>
      <c r="AG16" s="8">
        <v>-35</v>
      </c>
      <c r="AH16" s="7"/>
      <c r="AI16" s="6"/>
      <c r="AJ16" s="7"/>
      <c r="AK16" s="7"/>
      <c r="AL16" s="7"/>
      <c r="AM16" s="8">
        <f t="shared" ref="AM16:AM22" si="0">ROUND(I16+O16+U16+AA16+AG16,5)</f>
        <v>-591</v>
      </c>
    </row>
    <row r="17" spans="1:41" x14ac:dyDescent="0.25">
      <c r="A17" s="2"/>
      <c r="B17" s="2"/>
      <c r="C17" s="2" t="s">
        <v>23</v>
      </c>
      <c r="D17" s="2"/>
      <c r="E17" s="6"/>
      <c r="F17" s="7"/>
      <c r="G17" s="8"/>
      <c r="H17" s="7"/>
      <c r="I17" s="8">
        <v>-14.5</v>
      </c>
      <c r="J17" s="7"/>
      <c r="K17" s="6"/>
      <c r="L17" s="7"/>
      <c r="M17" s="8"/>
      <c r="N17" s="7"/>
      <c r="O17" s="8">
        <v>-33.79</v>
      </c>
      <c r="P17" s="7"/>
      <c r="Q17" s="6"/>
      <c r="R17" s="7"/>
      <c r="S17" s="8"/>
      <c r="T17" s="7"/>
      <c r="U17" s="8">
        <v>-3.19</v>
      </c>
      <c r="V17" s="7"/>
      <c r="W17" s="6"/>
      <c r="X17" s="7"/>
      <c r="Y17" s="8"/>
      <c r="Z17" s="7"/>
      <c r="AA17" s="8">
        <v>-33.79</v>
      </c>
      <c r="AB17" s="7"/>
      <c r="AC17" s="6"/>
      <c r="AD17" s="7"/>
      <c r="AE17" s="8"/>
      <c r="AF17" s="7"/>
      <c r="AG17" s="8">
        <v>-11.96</v>
      </c>
      <c r="AH17" s="7"/>
      <c r="AI17" s="6"/>
      <c r="AJ17" s="7"/>
      <c r="AK17" s="7"/>
      <c r="AL17" s="7"/>
      <c r="AM17" s="8">
        <f t="shared" si="0"/>
        <v>-97.23</v>
      </c>
    </row>
    <row r="18" spans="1:41" x14ac:dyDescent="0.25">
      <c r="A18" s="2"/>
      <c r="B18" s="2"/>
      <c r="C18" s="2" t="s">
        <v>24</v>
      </c>
      <c r="D18" s="2"/>
      <c r="E18" s="6"/>
      <c r="F18" s="7"/>
      <c r="G18" s="8"/>
      <c r="H18" s="7"/>
      <c r="I18" s="8">
        <v>-62.02</v>
      </c>
      <c r="J18" s="7"/>
      <c r="K18" s="6"/>
      <c r="L18" s="7"/>
      <c r="M18" s="8"/>
      <c r="N18" s="7"/>
      <c r="O18" s="8">
        <v>-144.47999999999999</v>
      </c>
      <c r="P18" s="7"/>
      <c r="Q18" s="6"/>
      <c r="R18" s="7"/>
      <c r="S18" s="8"/>
      <c r="T18" s="7"/>
      <c r="U18" s="8">
        <v>-13.64</v>
      </c>
      <c r="V18" s="7"/>
      <c r="W18" s="6"/>
      <c r="X18" s="7"/>
      <c r="Y18" s="8"/>
      <c r="Z18" s="7"/>
      <c r="AA18" s="8">
        <v>-144.47999999999999</v>
      </c>
      <c r="AB18" s="7"/>
      <c r="AC18" s="6"/>
      <c r="AD18" s="7"/>
      <c r="AE18" s="8"/>
      <c r="AF18" s="7"/>
      <c r="AG18" s="8">
        <v>-51.15</v>
      </c>
      <c r="AH18" s="7"/>
      <c r="AI18" s="6"/>
      <c r="AJ18" s="7"/>
      <c r="AK18" s="7"/>
      <c r="AL18" s="7"/>
      <c r="AM18" s="8">
        <f t="shared" si="0"/>
        <v>-415.77</v>
      </c>
    </row>
    <row r="19" spans="1:41" x14ac:dyDescent="0.25">
      <c r="A19" s="2"/>
      <c r="B19" s="2"/>
      <c r="C19" s="2" t="s">
        <v>25</v>
      </c>
      <c r="D19" s="2"/>
      <c r="E19" s="6"/>
      <c r="F19" s="7"/>
      <c r="G19" s="8"/>
      <c r="H19" s="7"/>
      <c r="I19" s="8">
        <v>-26.72</v>
      </c>
      <c r="J19" s="7"/>
      <c r="K19" s="6"/>
      <c r="L19" s="7"/>
      <c r="M19" s="8"/>
      <c r="N19" s="7"/>
      <c r="O19" s="8">
        <v>-88.95</v>
      </c>
      <c r="P19" s="7"/>
      <c r="Q19" s="6"/>
      <c r="R19" s="7"/>
      <c r="S19" s="8"/>
      <c r="T19" s="7"/>
      <c r="U19" s="8">
        <v>-4.62</v>
      </c>
      <c r="V19" s="7"/>
      <c r="W19" s="6"/>
      <c r="X19" s="7"/>
      <c r="Y19" s="8"/>
      <c r="Z19" s="7"/>
      <c r="AA19" s="8">
        <v>-88.95</v>
      </c>
      <c r="AB19" s="7"/>
      <c r="AC19" s="6"/>
      <c r="AD19" s="7"/>
      <c r="AE19" s="8"/>
      <c r="AF19" s="7"/>
      <c r="AG19" s="8">
        <v>-25</v>
      </c>
      <c r="AH19" s="7"/>
      <c r="AI19" s="6"/>
      <c r="AJ19" s="7"/>
      <c r="AK19" s="7"/>
      <c r="AL19" s="7"/>
      <c r="AM19" s="8">
        <f t="shared" si="0"/>
        <v>-234.24</v>
      </c>
    </row>
    <row r="20" spans="1:41" ht="15.75" thickBot="1" x14ac:dyDescent="0.3">
      <c r="A20" s="2"/>
      <c r="B20" s="2"/>
      <c r="C20" s="2" t="s">
        <v>26</v>
      </c>
      <c r="D20" s="2"/>
      <c r="E20" s="6"/>
      <c r="F20" s="7"/>
      <c r="G20" s="8"/>
      <c r="H20" s="7"/>
      <c r="I20" s="11">
        <v>0</v>
      </c>
      <c r="J20" s="7"/>
      <c r="K20" s="6"/>
      <c r="L20" s="7"/>
      <c r="M20" s="8"/>
      <c r="N20" s="7"/>
      <c r="O20" s="11">
        <v>0</v>
      </c>
      <c r="P20" s="7"/>
      <c r="Q20" s="6"/>
      <c r="R20" s="7"/>
      <c r="S20" s="8"/>
      <c r="T20" s="7"/>
      <c r="U20" s="11">
        <v>0</v>
      </c>
      <c r="V20" s="7"/>
      <c r="W20" s="6"/>
      <c r="X20" s="7"/>
      <c r="Y20" s="8"/>
      <c r="Z20" s="7"/>
      <c r="AA20" s="11">
        <v>0</v>
      </c>
      <c r="AB20" s="7"/>
      <c r="AC20" s="6"/>
      <c r="AD20" s="7"/>
      <c r="AE20" s="8"/>
      <c r="AF20" s="7"/>
      <c r="AG20" s="11">
        <v>0</v>
      </c>
      <c r="AH20" s="7"/>
      <c r="AI20" s="6"/>
      <c r="AJ20" s="7"/>
      <c r="AK20" s="7"/>
      <c r="AL20" s="7"/>
      <c r="AM20" s="11">
        <f t="shared" si="0"/>
        <v>0</v>
      </c>
      <c r="AN20" s="28" t="s">
        <v>36</v>
      </c>
      <c r="AO20" s="27">
        <f>-AM16-AM17-AM18+AM25+AM26</f>
        <v>1617</v>
      </c>
    </row>
    <row r="21" spans="1:41" ht="15.75" thickBot="1" x14ac:dyDescent="0.3">
      <c r="A21" s="2"/>
      <c r="B21" s="2" t="s">
        <v>27</v>
      </c>
      <c r="C21" s="2"/>
      <c r="D21" s="2"/>
      <c r="E21" s="13"/>
      <c r="F21" s="7"/>
      <c r="G21" s="8"/>
      <c r="H21" s="7"/>
      <c r="I21" s="14">
        <f>ROUND(SUM(I15:I20),5)</f>
        <v>-179.24</v>
      </c>
      <c r="J21" s="7"/>
      <c r="K21" s="13"/>
      <c r="L21" s="7"/>
      <c r="M21" s="8"/>
      <c r="N21" s="7"/>
      <c r="O21" s="14">
        <f>ROUND(SUM(O15:O20),5)</f>
        <v>-588.22</v>
      </c>
      <c r="P21" s="7"/>
      <c r="Q21" s="13"/>
      <c r="R21" s="7"/>
      <c r="S21" s="8"/>
      <c r="T21" s="7"/>
      <c r="U21" s="14">
        <f>ROUND(SUM(U15:U20),5)</f>
        <v>-28.45</v>
      </c>
      <c r="V21" s="7"/>
      <c r="W21" s="13"/>
      <c r="X21" s="7"/>
      <c r="Y21" s="8"/>
      <c r="Z21" s="7"/>
      <c r="AA21" s="14">
        <f>ROUND(SUM(AA15:AA20),5)</f>
        <v>-419.22</v>
      </c>
      <c r="AB21" s="7"/>
      <c r="AC21" s="13"/>
      <c r="AD21" s="7"/>
      <c r="AE21" s="8"/>
      <c r="AF21" s="7"/>
      <c r="AG21" s="14">
        <f>ROUND(SUM(AG15:AG20),5)</f>
        <v>-123.11</v>
      </c>
      <c r="AH21" s="7"/>
      <c r="AI21" s="13"/>
      <c r="AJ21" s="7"/>
      <c r="AK21" s="7"/>
      <c r="AL21" s="7"/>
      <c r="AM21" s="14">
        <f t="shared" si="0"/>
        <v>-1338.24</v>
      </c>
      <c r="AN21" s="28" t="s">
        <v>37</v>
      </c>
      <c r="AO21" s="27">
        <f>-AM19+AM27</f>
        <v>234.24</v>
      </c>
    </row>
    <row r="22" spans="1:41" s="18" customFormat="1" ht="12" thickBot="1" x14ac:dyDescent="0.25">
      <c r="A22" s="2" t="s">
        <v>28</v>
      </c>
      <c r="B22" s="2"/>
      <c r="C22" s="2"/>
      <c r="D22" s="2"/>
      <c r="E22" s="15">
        <f>ROUND(E3+E14+E21,5)</f>
        <v>60</v>
      </c>
      <c r="F22" s="2"/>
      <c r="G22" s="16"/>
      <c r="H22" s="2"/>
      <c r="I22" s="17">
        <f>ROUND(I3+I14+I21,5)</f>
        <v>820.96</v>
      </c>
      <c r="J22" s="2"/>
      <c r="K22" s="15">
        <f>ROUND(K3+K14+K21,5)</f>
        <v>80</v>
      </c>
      <c r="L22" s="2"/>
      <c r="M22" s="16"/>
      <c r="N22" s="2"/>
      <c r="O22" s="17">
        <f>ROUND(O3+O14+O21,5)</f>
        <v>1742.18</v>
      </c>
      <c r="P22" s="2"/>
      <c r="Q22" s="15">
        <f>ROUND(Q3+Q14+Q21,5)</f>
        <v>11</v>
      </c>
      <c r="R22" s="2"/>
      <c r="S22" s="16"/>
      <c r="T22" s="2"/>
      <c r="U22" s="17">
        <f>ROUND(U3+U14+U21,5)</f>
        <v>191.55</v>
      </c>
      <c r="V22" s="2"/>
      <c r="W22" s="15">
        <f>ROUND(W3+W14+W21,5)</f>
        <v>80</v>
      </c>
      <c r="X22" s="2"/>
      <c r="Y22" s="16"/>
      <c r="Z22" s="2"/>
      <c r="AA22" s="17">
        <f>ROUND(AA3+AA14+AA21,5)</f>
        <v>1911.18</v>
      </c>
      <c r="AB22" s="2"/>
      <c r="AC22" s="15">
        <f>ROUND(AC3+AC14+AC21,5)</f>
        <v>55</v>
      </c>
      <c r="AD22" s="2"/>
      <c r="AE22" s="16"/>
      <c r="AF22" s="2"/>
      <c r="AG22" s="17">
        <f>ROUND(AG3+AG14+AG21,5)</f>
        <v>701.89</v>
      </c>
      <c r="AH22" s="2"/>
      <c r="AI22" s="15">
        <f>ROUND(E22+K22+Q22+W22+AC22,5)</f>
        <v>286</v>
      </c>
      <c r="AJ22" s="2"/>
      <c r="AK22" s="2"/>
      <c r="AL22" s="2"/>
      <c r="AM22" s="26">
        <f t="shared" si="0"/>
        <v>5367.76</v>
      </c>
    </row>
    <row r="23" spans="1:41" ht="15.75" thickTop="1" x14ac:dyDescent="0.25">
      <c r="A23" s="2" t="s">
        <v>29</v>
      </c>
      <c r="B23" s="2"/>
      <c r="C23" s="2"/>
      <c r="D23" s="2"/>
      <c r="E23" s="6"/>
      <c r="F23" s="7"/>
      <c r="G23" s="8"/>
      <c r="H23" s="7"/>
      <c r="I23" s="8"/>
      <c r="J23" s="7"/>
      <c r="K23" s="6"/>
      <c r="L23" s="7"/>
      <c r="M23" s="8"/>
      <c r="N23" s="7"/>
      <c r="O23" s="8"/>
      <c r="P23" s="7"/>
      <c r="Q23" s="6"/>
      <c r="R23" s="7"/>
      <c r="S23" s="8"/>
      <c r="T23" s="7"/>
      <c r="U23" s="8"/>
      <c r="V23" s="7"/>
      <c r="W23" s="6"/>
      <c r="X23" s="7"/>
      <c r="Y23" s="8"/>
      <c r="Z23" s="7"/>
      <c r="AA23" s="8"/>
      <c r="AB23" s="7"/>
      <c r="AC23" s="6"/>
      <c r="AD23" s="7"/>
      <c r="AE23" s="8"/>
      <c r="AF23" s="7"/>
      <c r="AG23" s="8"/>
      <c r="AH23" s="7"/>
      <c r="AI23" s="6"/>
      <c r="AJ23" s="7"/>
      <c r="AK23" s="7"/>
      <c r="AL23" s="7"/>
      <c r="AM23" s="8"/>
    </row>
    <row r="24" spans="1:41" x14ac:dyDescent="0.25">
      <c r="A24" s="2"/>
      <c r="B24" s="2" t="s">
        <v>30</v>
      </c>
      <c r="C24" s="2"/>
      <c r="D24" s="2"/>
      <c r="E24" s="6"/>
      <c r="F24" s="7"/>
      <c r="G24" s="8"/>
      <c r="H24" s="7"/>
      <c r="I24" s="8">
        <v>0</v>
      </c>
      <c r="J24" s="7"/>
      <c r="K24" s="6"/>
      <c r="L24" s="7"/>
      <c r="M24" s="8"/>
      <c r="N24" s="7"/>
      <c r="O24" s="8">
        <v>0</v>
      </c>
      <c r="P24" s="7"/>
      <c r="Q24" s="6"/>
      <c r="R24" s="7"/>
      <c r="S24" s="8"/>
      <c r="T24" s="7"/>
      <c r="U24" s="8">
        <v>0</v>
      </c>
      <c r="V24" s="7"/>
      <c r="W24" s="6"/>
      <c r="X24" s="7"/>
      <c r="Y24" s="8"/>
      <c r="Z24" s="7"/>
      <c r="AA24" s="8">
        <v>0</v>
      </c>
      <c r="AB24" s="7"/>
      <c r="AC24" s="6"/>
      <c r="AD24" s="7"/>
      <c r="AE24" s="8"/>
      <c r="AF24" s="7"/>
      <c r="AG24" s="8">
        <v>0</v>
      </c>
      <c r="AH24" s="7"/>
      <c r="AI24" s="6"/>
      <c r="AJ24" s="7"/>
      <c r="AK24" s="7"/>
      <c r="AL24" s="7"/>
      <c r="AM24" s="8">
        <f t="shared" ref="AM24:AM29" si="1">ROUND(I24+O24+U24+AA24+AG24,5)</f>
        <v>0</v>
      </c>
    </row>
    <row r="25" spans="1:41" x14ac:dyDescent="0.25">
      <c r="A25" s="2"/>
      <c r="B25" s="2" t="s">
        <v>31</v>
      </c>
      <c r="C25" s="2"/>
      <c r="D25" s="2"/>
      <c r="E25" s="6"/>
      <c r="F25" s="7"/>
      <c r="G25" s="8"/>
      <c r="H25" s="7"/>
      <c r="I25" s="8">
        <v>14.5</v>
      </c>
      <c r="J25" s="7"/>
      <c r="K25" s="6"/>
      <c r="L25" s="7"/>
      <c r="M25" s="8"/>
      <c r="N25" s="7"/>
      <c r="O25" s="8">
        <v>33.79</v>
      </c>
      <c r="P25" s="7"/>
      <c r="Q25" s="6"/>
      <c r="R25" s="7"/>
      <c r="S25" s="8"/>
      <c r="T25" s="7"/>
      <c r="U25" s="8">
        <v>3.19</v>
      </c>
      <c r="V25" s="7"/>
      <c r="W25" s="6"/>
      <c r="X25" s="7"/>
      <c r="Y25" s="8"/>
      <c r="Z25" s="7"/>
      <c r="AA25" s="8">
        <v>33.79</v>
      </c>
      <c r="AB25" s="7"/>
      <c r="AC25" s="6"/>
      <c r="AD25" s="7"/>
      <c r="AE25" s="8"/>
      <c r="AF25" s="7"/>
      <c r="AG25" s="8">
        <v>11.96</v>
      </c>
      <c r="AH25" s="7"/>
      <c r="AI25" s="6"/>
      <c r="AJ25" s="7"/>
      <c r="AK25" s="7"/>
      <c r="AL25" s="7"/>
      <c r="AM25" s="8">
        <f t="shared" si="1"/>
        <v>97.23</v>
      </c>
    </row>
    <row r="26" spans="1:41" x14ac:dyDescent="0.25">
      <c r="A26" s="2"/>
      <c r="B26" s="2" t="s">
        <v>32</v>
      </c>
      <c r="C26" s="2"/>
      <c r="D26" s="2"/>
      <c r="E26" s="6"/>
      <c r="F26" s="7"/>
      <c r="G26" s="8"/>
      <c r="H26" s="7"/>
      <c r="I26" s="8">
        <v>62.02</v>
      </c>
      <c r="J26" s="7"/>
      <c r="K26" s="6"/>
      <c r="L26" s="7"/>
      <c r="M26" s="8"/>
      <c r="N26" s="7"/>
      <c r="O26" s="8">
        <v>144.47999999999999</v>
      </c>
      <c r="P26" s="7"/>
      <c r="Q26" s="6"/>
      <c r="R26" s="7"/>
      <c r="S26" s="8"/>
      <c r="T26" s="7"/>
      <c r="U26" s="8">
        <v>13.64</v>
      </c>
      <c r="V26" s="7"/>
      <c r="W26" s="6"/>
      <c r="X26" s="7"/>
      <c r="Y26" s="8"/>
      <c r="Z26" s="7"/>
      <c r="AA26" s="8">
        <v>144.47999999999999</v>
      </c>
      <c r="AB26" s="7"/>
      <c r="AC26" s="6"/>
      <c r="AD26" s="7"/>
      <c r="AE26" s="8"/>
      <c r="AF26" s="7"/>
      <c r="AG26" s="8">
        <v>51.15</v>
      </c>
      <c r="AH26" s="7"/>
      <c r="AI26" s="6"/>
      <c r="AJ26" s="7"/>
      <c r="AK26" s="7"/>
      <c r="AL26" s="7"/>
      <c r="AM26" s="8">
        <f t="shared" si="1"/>
        <v>415.77</v>
      </c>
    </row>
    <row r="27" spans="1:41" x14ac:dyDescent="0.25">
      <c r="A27" s="2"/>
      <c r="B27" s="2" t="s">
        <v>33</v>
      </c>
      <c r="C27" s="2"/>
      <c r="D27" s="2"/>
      <c r="E27" s="6"/>
      <c r="F27" s="7"/>
      <c r="G27" s="8"/>
      <c r="H27" s="7"/>
      <c r="I27" s="8">
        <v>0</v>
      </c>
      <c r="J27" s="7"/>
      <c r="K27" s="6"/>
      <c r="L27" s="7"/>
      <c r="M27" s="8"/>
      <c r="N27" s="7"/>
      <c r="O27" s="8">
        <v>0</v>
      </c>
      <c r="P27" s="7"/>
      <c r="Q27" s="6"/>
      <c r="R27" s="7"/>
      <c r="S27" s="8"/>
      <c r="T27" s="7"/>
      <c r="U27" s="8">
        <v>0</v>
      </c>
      <c r="V27" s="7"/>
      <c r="W27" s="6"/>
      <c r="X27" s="7"/>
      <c r="Y27" s="8"/>
      <c r="Z27" s="7"/>
      <c r="AA27" s="8">
        <v>0</v>
      </c>
      <c r="AB27" s="7"/>
      <c r="AC27" s="6"/>
      <c r="AD27" s="7"/>
      <c r="AE27" s="8"/>
      <c r="AF27" s="7"/>
      <c r="AG27" s="8">
        <v>0</v>
      </c>
      <c r="AH27" s="7"/>
      <c r="AI27" s="6"/>
      <c r="AJ27" s="7"/>
      <c r="AK27" s="7"/>
      <c r="AL27" s="7"/>
      <c r="AM27" s="8">
        <f t="shared" si="1"/>
        <v>0</v>
      </c>
    </row>
    <row r="28" spans="1:41" ht="15.75" thickBot="1" x14ac:dyDescent="0.3">
      <c r="A28" s="2"/>
      <c r="B28" s="2" t="s">
        <v>34</v>
      </c>
      <c r="C28" s="2"/>
      <c r="D28" s="2"/>
      <c r="E28" s="6"/>
      <c r="F28" s="7"/>
      <c r="G28" s="8"/>
      <c r="H28" s="7"/>
      <c r="I28" s="11">
        <v>0</v>
      </c>
      <c r="J28" s="7"/>
      <c r="K28" s="6"/>
      <c r="L28" s="7"/>
      <c r="M28" s="8"/>
      <c r="N28" s="7"/>
      <c r="O28" s="11">
        <v>0</v>
      </c>
      <c r="P28" s="7"/>
      <c r="Q28" s="6"/>
      <c r="R28" s="7"/>
      <c r="S28" s="8"/>
      <c r="T28" s="7"/>
      <c r="U28" s="11">
        <v>0</v>
      </c>
      <c r="V28" s="7"/>
      <c r="W28" s="6"/>
      <c r="X28" s="7"/>
      <c r="Y28" s="8"/>
      <c r="Z28" s="7"/>
      <c r="AA28" s="11">
        <v>0</v>
      </c>
      <c r="AB28" s="7"/>
      <c r="AC28" s="6"/>
      <c r="AD28" s="7"/>
      <c r="AE28" s="8"/>
      <c r="AF28" s="7"/>
      <c r="AG28" s="11">
        <v>0</v>
      </c>
      <c r="AH28" s="7"/>
      <c r="AI28" s="6"/>
      <c r="AJ28" s="7"/>
      <c r="AK28" s="7"/>
      <c r="AL28" s="7"/>
      <c r="AM28" s="11">
        <f t="shared" si="1"/>
        <v>0</v>
      </c>
    </row>
    <row r="29" spans="1:41" s="18" customFormat="1" ht="12" thickBot="1" x14ac:dyDescent="0.25">
      <c r="A29" s="2" t="s">
        <v>35</v>
      </c>
      <c r="B29" s="2"/>
      <c r="C29" s="2"/>
      <c r="D29" s="2"/>
      <c r="E29" s="19"/>
      <c r="F29" s="2"/>
      <c r="G29" s="16"/>
      <c r="H29" s="2"/>
      <c r="I29" s="17">
        <f>ROUND(SUM(I23:I28),5)</f>
        <v>76.52</v>
      </c>
      <c r="J29" s="2"/>
      <c r="K29" s="19"/>
      <c r="L29" s="2"/>
      <c r="M29" s="16"/>
      <c r="N29" s="2"/>
      <c r="O29" s="17">
        <f>ROUND(SUM(O23:O28),5)</f>
        <v>178.27</v>
      </c>
      <c r="P29" s="2"/>
      <c r="Q29" s="19"/>
      <c r="R29" s="2"/>
      <c r="S29" s="16"/>
      <c r="T29" s="2"/>
      <c r="U29" s="17">
        <f>ROUND(SUM(U23:U28),5)</f>
        <v>16.829999999999998</v>
      </c>
      <c r="V29" s="2"/>
      <c r="W29" s="19"/>
      <c r="X29" s="2"/>
      <c r="Y29" s="16"/>
      <c r="Z29" s="2"/>
      <c r="AA29" s="17">
        <f>ROUND(SUM(AA23:AA28),5)</f>
        <v>178.27</v>
      </c>
      <c r="AB29" s="2"/>
      <c r="AC29" s="19"/>
      <c r="AD29" s="2"/>
      <c r="AE29" s="16"/>
      <c r="AF29" s="2"/>
      <c r="AG29" s="17">
        <f>ROUND(SUM(AG23:AG28),5)</f>
        <v>63.11</v>
      </c>
      <c r="AH29" s="2"/>
      <c r="AI29" s="19"/>
      <c r="AJ29" s="2"/>
      <c r="AK29" s="2"/>
      <c r="AL29" s="2"/>
      <c r="AM29" s="17">
        <f t="shared" si="1"/>
        <v>513</v>
      </c>
    </row>
    <row r="30" spans="1:41" ht="15.75" thickTop="1" x14ac:dyDescent="0.25"/>
  </sheetData>
  <pageMargins left="0.7" right="0.7" top="0.75" bottom="0.75" header="0.1" footer="0.3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Windows User</cp:lastModifiedBy>
  <cp:lastPrinted>2019-03-28T13:13:23Z</cp:lastPrinted>
  <dcterms:created xsi:type="dcterms:W3CDTF">2019-03-28T00:55:10Z</dcterms:created>
  <dcterms:modified xsi:type="dcterms:W3CDTF">2019-03-28T13:15:58Z</dcterms:modified>
</cp:coreProperties>
</file>